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'Plan1'!$A$1:$Y$36</definedName>
  </definedNames>
  <calcPr fullCalcOnLoad="1"/>
</workbook>
</file>

<file path=xl/sharedStrings.xml><?xml version="1.0" encoding="utf-8"?>
<sst xmlns="http://schemas.openxmlformats.org/spreadsheetml/2006/main" count="48" uniqueCount="41">
  <si>
    <t xml:space="preserve">NOME DA RUA </t>
  </si>
  <si>
    <t>COMPRIMENTO</t>
  </si>
  <si>
    <t>LARGURA</t>
  </si>
  <si>
    <t>ÁREA</t>
  </si>
  <si>
    <t>(m²)</t>
  </si>
  <si>
    <t>(ml)</t>
  </si>
  <si>
    <t>MEIO-FIO</t>
  </si>
  <si>
    <t>(m)</t>
  </si>
  <si>
    <t>(m³)</t>
  </si>
  <si>
    <t>EXECUÇÃO DE SARJETA</t>
  </si>
  <si>
    <t>AREIA (m³)</t>
  </si>
  <si>
    <t>BRITA (m³)</t>
  </si>
  <si>
    <t>TOTAL DE CALÇAMENTO</t>
  </si>
  <si>
    <t>TOTAL GERAL</t>
  </si>
  <si>
    <t>ml</t>
  </si>
  <si>
    <t>m2</t>
  </si>
  <si>
    <t>Memória de calculo</t>
  </si>
  <si>
    <t>EXECUCAO DE CALCADA</t>
  </si>
  <si>
    <t>CIMENTO     (unid)</t>
  </si>
  <si>
    <t>CIMENTO    (unid)</t>
  </si>
  <si>
    <t>AREIA   (m3)</t>
  </si>
  <si>
    <t>BRITA      (m3)</t>
  </si>
  <si>
    <t>PLACA IDENTIFICAÇAO DE RUA</t>
  </si>
  <si>
    <t>PLACA     SINALIZAÇAO</t>
  </si>
  <si>
    <t>B. Santana do Capivari - Pouso Alto</t>
  </si>
  <si>
    <t>Rua Luiz Carlos da Silva</t>
  </si>
  <si>
    <t>Rua Antonio Rodrigues da Fonseca</t>
  </si>
  <si>
    <t>Rua Mariana Rabelo Rodrigues</t>
  </si>
  <si>
    <t>Rua Dorcas Ribeiro Rodrigues-Trecho</t>
  </si>
  <si>
    <t xml:space="preserve">            Ricardo Augusto Pinto Costa                                    Eng. Civil    Crea-MG - 37.421/D</t>
  </si>
  <si>
    <t xml:space="preserve"> </t>
  </si>
  <si>
    <t>PLACA DE OBRA</t>
  </si>
  <si>
    <t>ART. N 3422143 - N. 3440028</t>
  </si>
  <si>
    <t>PAVIMENTAÇÃO E REGULARIZAÇÃO COM BASE DE AREIA</t>
  </si>
  <si>
    <t>Convenio.  GIGOVPC/2368/2016 - CONTRATO DE REPASSE OGU MCIDADES 819467/2015 - 1023.966-45/2015</t>
  </si>
  <si>
    <t>2  unidade</t>
  </si>
  <si>
    <t>10 unidade</t>
  </si>
  <si>
    <t>OBS. 1) A execução da regularização da base  e compactação e de responsabilidade da prefeitura.                                                            2) As placas de sinalização e identificação e de responsabilidade da prefeitura a execução das mesmas.                                                      3 - As rampas de acessibilidades serao executada conforme projeto  inclusive colocação de piso podotatil.</t>
  </si>
  <si>
    <t>PISO PODOTATIL</t>
  </si>
  <si>
    <t>16PECAS/M2= 16X 0,04= 0,64M2 X 12</t>
  </si>
  <si>
    <t>7,68M2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</si>
</sst>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&quot;R$ &quot;* #,##0.0_);_(&quot;R$ &quot;* \(#,##0.0\);_(&quot;R$ &quot;* &quot;-&quot;??_);_(@_)"/>
    <numFmt numFmtId="174" formatCode="_(&quot;R$ &quot;* #,##0_);_(&quot;R$ &quot;* \(#,##0\);_(&quot;R$ &quot;* &quot;-&quot;??_);_(@_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60" applyFont="1" applyBorder="1" applyAlignment="1">
      <alignment/>
    </xf>
    <xf numFmtId="0" fontId="43" fillId="0" borderId="0" xfId="0" applyFont="1" applyAlignment="1">
      <alignment/>
    </xf>
    <xf numFmtId="177" fontId="3" fillId="0" borderId="10" xfId="6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43" fillId="33" borderId="10" xfId="0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171" fontId="0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2" fontId="6" fillId="33" borderId="15" xfId="0" applyNumberFormat="1" applyFont="1" applyFill="1" applyBorder="1" applyAlignment="1">
      <alignment horizontal="left" vertical="top" wrapText="1"/>
    </xf>
    <xf numFmtId="2" fontId="6" fillId="33" borderId="16" xfId="0" applyNumberFormat="1" applyFont="1" applyFill="1" applyBorder="1" applyAlignment="1">
      <alignment horizontal="left" vertical="top" wrapText="1"/>
    </xf>
    <xf numFmtId="2" fontId="6" fillId="33" borderId="17" xfId="0" applyNumberFormat="1" applyFont="1" applyFill="1" applyBorder="1" applyAlignment="1">
      <alignment horizontal="left" vertical="top" wrapText="1"/>
    </xf>
    <xf numFmtId="2" fontId="6" fillId="33" borderId="14" xfId="0" applyNumberFormat="1" applyFont="1" applyFill="1" applyBorder="1" applyAlignment="1">
      <alignment horizontal="left" vertical="top" wrapText="1"/>
    </xf>
    <xf numFmtId="2" fontId="6" fillId="33" borderId="0" xfId="0" applyNumberFormat="1" applyFont="1" applyFill="1" applyBorder="1" applyAlignment="1">
      <alignment horizontal="left" vertical="top" wrapText="1"/>
    </xf>
    <xf numFmtId="2" fontId="6" fillId="33" borderId="18" xfId="0" applyNumberFormat="1" applyFont="1" applyFill="1" applyBorder="1" applyAlignment="1">
      <alignment horizontal="left" vertical="top" wrapText="1"/>
    </xf>
    <xf numFmtId="2" fontId="6" fillId="33" borderId="19" xfId="0" applyNumberFormat="1" applyFont="1" applyFill="1" applyBorder="1" applyAlignment="1">
      <alignment horizontal="left" vertical="top" wrapText="1"/>
    </xf>
    <xf numFmtId="2" fontId="6" fillId="33" borderId="20" xfId="0" applyNumberFormat="1" applyFont="1" applyFill="1" applyBorder="1" applyAlignment="1">
      <alignment horizontal="left" vertical="top" wrapText="1"/>
    </xf>
    <xf numFmtId="2" fontId="6" fillId="33" borderId="2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="75" zoomScaleSheetLayoutView="75" zoomScalePageLayoutView="0" workbookViewId="0" topLeftCell="B7">
      <selection activeCell="K26" sqref="K26"/>
    </sheetView>
  </sheetViews>
  <sheetFormatPr defaultColWidth="9.140625" defaultRowHeight="12.75"/>
  <cols>
    <col min="1" max="1" width="3.8515625" style="0" customWidth="1"/>
    <col min="2" max="2" width="33.421875" style="0" customWidth="1"/>
    <col min="3" max="3" width="15.00390625" style="0" customWidth="1"/>
    <col min="4" max="6" width="10.421875" style="0" customWidth="1"/>
    <col min="7" max="7" width="9.7109375" style="0" customWidth="1"/>
    <col min="8" max="8" width="9.00390625" style="0" customWidth="1"/>
    <col min="9" max="9" width="7.8515625" style="0" customWidth="1"/>
    <col min="10" max="10" width="10.421875" style="0" customWidth="1"/>
    <col min="11" max="11" width="11.57421875" style="0" customWidth="1"/>
    <col min="12" max="12" width="8.00390625" style="0" customWidth="1"/>
    <col min="13" max="13" width="8.57421875" style="0" customWidth="1"/>
    <col min="14" max="14" width="7.57421875" style="0" customWidth="1"/>
    <col min="15" max="15" width="8.7109375" style="0" customWidth="1"/>
    <col min="16" max="16" width="10.57421875" style="0" customWidth="1"/>
    <col min="17" max="17" width="10.28125" style="0" customWidth="1"/>
    <col min="18" max="18" width="11.00390625" style="0" customWidth="1"/>
    <col min="19" max="20" width="8.28125" style="0" customWidth="1"/>
    <col min="21" max="21" width="9.8515625" style="0" customWidth="1"/>
    <col min="22" max="22" width="7.7109375" style="0" customWidth="1"/>
    <col min="24" max="24" width="7.57421875" style="0" customWidth="1"/>
  </cols>
  <sheetData>
    <row r="1" spans="3:11" ht="12.75">
      <c r="C1" t="s">
        <v>30</v>
      </c>
      <c r="E1" s="70" t="s">
        <v>16</v>
      </c>
      <c r="F1" s="70"/>
      <c r="G1" s="70"/>
      <c r="H1" s="70"/>
      <c r="I1" s="70"/>
      <c r="J1" s="70"/>
      <c r="K1" s="70"/>
    </row>
    <row r="2" spans="5:11" ht="12.75">
      <c r="E2" s="71"/>
      <c r="F2" s="71"/>
      <c r="G2" s="71"/>
      <c r="H2" s="71"/>
      <c r="I2" s="71"/>
      <c r="J2" s="71"/>
      <c r="K2" s="71"/>
    </row>
    <row r="3" spans="2:24" s="1" customFormat="1" ht="24" customHeight="1">
      <c r="B3" s="48" t="s">
        <v>0</v>
      </c>
      <c r="C3" s="46" t="s">
        <v>1</v>
      </c>
      <c r="D3" s="46" t="s">
        <v>2</v>
      </c>
      <c r="E3" s="46" t="s">
        <v>3</v>
      </c>
      <c r="F3" s="56" t="s">
        <v>33</v>
      </c>
      <c r="G3" s="57"/>
      <c r="H3" s="57"/>
      <c r="I3" s="57"/>
      <c r="J3" s="58"/>
      <c r="K3" s="53" t="s">
        <v>9</v>
      </c>
      <c r="L3" s="54"/>
      <c r="M3" s="54"/>
      <c r="N3" s="54"/>
      <c r="O3" s="55"/>
      <c r="P3" s="48" t="s">
        <v>6</v>
      </c>
      <c r="Q3" s="53" t="s">
        <v>17</v>
      </c>
      <c r="R3" s="54"/>
      <c r="S3" s="54"/>
      <c r="T3" s="54"/>
      <c r="U3" s="55"/>
      <c r="V3" s="74" t="s">
        <v>23</v>
      </c>
      <c r="W3" s="74" t="s">
        <v>22</v>
      </c>
      <c r="X3" s="60" t="s">
        <v>31</v>
      </c>
    </row>
    <row r="4" spans="1:24" s="1" customFormat="1" ht="35.25" customHeight="1">
      <c r="A4" s="7"/>
      <c r="B4" s="47" t="s">
        <v>24</v>
      </c>
      <c r="C4" s="48" t="s">
        <v>5</v>
      </c>
      <c r="D4" s="48" t="s">
        <v>5</v>
      </c>
      <c r="E4" s="48" t="s">
        <v>4</v>
      </c>
      <c r="F4" s="48" t="s">
        <v>4</v>
      </c>
      <c r="G4" s="48" t="s">
        <v>7</v>
      </c>
      <c r="H4" s="48" t="s">
        <v>8</v>
      </c>
      <c r="I4" s="48" t="s">
        <v>14</v>
      </c>
      <c r="J4" s="48" t="s">
        <v>4</v>
      </c>
      <c r="K4" s="48" t="s">
        <v>5</v>
      </c>
      <c r="L4" s="48" t="s">
        <v>15</v>
      </c>
      <c r="M4" s="50" t="s">
        <v>10</v>
      </c>
      <c r="N4" s="50" t="s">
        <v>11</v>
      </c>
      <c r="O4" s="50" t="s">
        <v>19</v>
      </c>
      <c r="P4" s="48" t="s">
        <v>5</v>
      </c>
      <c r="Q4" s="48" t="s">
        <v>14</v>
      </c>
      <c r="R4" s="48" t="s">
        <v>15</v>
      </c>
      <c r="S4" s="47" t="s">
        <v>20</v>
      </c>
      <c r="T4" s="47" t="s">
        <v>21</v>
      </c>
      <c r="U4" s="25" t="s">
        <v>18</v>
      </c>
      <c r="V4" s="75"/>
      <c r="W4" s="75"/>
      <c r="X4" s="60"/>
    </row>
    <row r="5" spans="1:24" ht="12.75">
      <c r="A5" s="8">
        <v>1</v>
      </c>
      <c r="B5" s="42" t="s">
        <v>25</v>
      </c>
      <c r="C5" s="9">
        <v>56.4</v>
      </c>
      <c r="D5" s="9">
        <v>6</v>
      </c>
      <c r="E5" s="9">
        <f>C5*D5</f>
        <v>338.4</v>
      </c>
      <c r="F5" s="9">
        <f>E5</f>
        <v>338.4</v>
      </c>
      <c r="G5" s="9">
        <v>0.06</v>
      </c>
      <c r="H5" s="9">
        <f>F5*G5</f>
        <v>20.304</v>
      </c>
      <c r="I5" s="9">
        <v>5.5</v>
      </c>
      <c r="J5" s="9">
        <f>C5*I5</f>
        <v>310.2</v>
      </c>
      <c r="K5" s="9">
        <f>C5*2</f>
        <v>112.8</v>
      </c>
      <c r="L5" s="9">
        <f>K5*0.25</f>
        <v>28.2</v>
      </c>
      <c r="M5" s="26">
        <f>L5*0.12</f>
        <v>3.384</v>
      </c>
      <c r="N5" s="26">
        <f>M5/2</f>
        <v>1.692</v>
      </c>
      <c r="O5" s="9">
        <f>M5*7</f>
        <v>23.688</v>
      </c>
      <c r="P5" s="9">
        <f>C5*2</f>
        <v>112.8</v>
      </c>
      <c r="Q5" s="9">
        <f>C5*2</f>
        <v>112.8</v>
      </c>
      <c r="R5" s="9">
        <f>Q5*1.2</f>
        <v>135.35999999999999</v>
      </c>
      <c r="S5" s="9">
        <f>R5*0.12</f>
        <v>16.243199999999998</v>
      </c>
      <c r="T5" s="9">
        <f>S5/2</f>
        <v>8.121599999999999</v>
      </c>
      <c r="U5" s="17">
        <f>T5*7</f>
        <v>56.85119999999999</v>
      </c>
      <c r="V5" s="18">
        <v>2</v>
      </c>
      <c r="W5" s="18">
        <v>2</v>
      </c>
      <c r="X5" s="18">
        <v>1</v>
      </c>
    </row>
    <row r="6" spans="1:24" ht="12.75">
      <c r="A6" s="8">
        <v>2</v>
      </c>
      <c r="B6" s="42" t="s">
        <v>26</v>
      </c>
      <c r="C6" s="22">
        <v>78</v>
      </c>
      <c r="D6" s="22">
        <v>6</v>
      </c>
      <c r="E6" s="22">
        <f>C6*D6</f>
        <v>468</v>
      </c>
      <c r="F6" s="22">
        <f>E6</f>
        <v>468</v>
      </c>
      <c r="G6" s="22">
        <v>0.06</v>
      </c>
      <c r="H6" s="22">
        <f>F6*G6</f>
        <v>28.08</v>
      </c>
      <c r="I6" s="22">
        <v>5.5</v>
      </c>
      <c r="J6" s="22">
        <f>C6*I6</f>
        <v>429</v>
      </c>
      <c r="K6" s="22">
        <f>C6*2</f>
        <v>156</v>
      </c>
      <c r="L6" s="22">
        <f>K6*0.25</f>
        <v>39</v>
      </c>
      <c r="M6" s="27">
        <f>L6*0.12</f>
        <v>4.68</v>
      </c>
      <c r="N6" s="27">
        <f>M6/2</f>
        <v>2.34</v>
      </c>
      <c r="O6" s="22">
        <f>M6*7</f>
        <v>32.76</v>
      </c>
      <c r="P6" s="22">
        <f>C6*2</f>
        <v>156</v>
      </c>
      <c r="Q6" s="22">
        <f>C6*2</f>
        <v>156</v>
      </c>
      <c r="R6" s="22">
        <f>Q6*1.2</f>
        <v>187.2</v>
      </c>
      <c r="S6" s="22">
        <f>R6*0.12</f>
        <v>22.464</v>
      </c>
      <c r="T6" s="22">
        <f>S6/2</f>
        <v>11.232</v>
      </c>
      <c r="U6" s="23">
        <f>T6*7</f>
        <v>78.624</v>
      </c>
      <c r="V6" s="24">
        <v>1</v>
      </c>
      <c r="W6" s="18">
        <v>1</v>
      </c>
      <c r="X6" s="8"/>
    </row>
    <row r="7" spans="1:24" ht="12.75">
      <c r="A7" s="8">
        <v>3</v>
      </c>
      <c r="B7" s="42" t="s">
        <v>27</v>
      </c>
      <c r="C7" s="22">
        <v>166.2</v>
      </c>
      <c r="D7" s="22">
        <v>6</v>
      </c>
      <c r="E7" s="22">
        <f>C7*D7</f>
        <v>997.1999999999999</v>
      </c>
      <c r="F7" s="22">
        <f>E7</f>
        <v>997.1999999999999</v>
      </c>
      <c r="G7" s="22">
        <v>0.06</v>
      </c>
      <c r="H7" s="22">
        <f>F7*G7</f>
        <v>59.831999999999994</v>
      </c>
      <c r="I7" s="22">
        <v>5.5</v>
      </c>
      <c r="J7" s="22">
        <f>C7*I7</f>
        <v>914.0999999999999</v>
      </c>
      <c r="K7" s="22">
        <f>C7*2</f>
        <v>332.4</v>
      </c>
      <c r="L7" s="22">
        <f>K7*0.25</f>
        <v>83.1</v>
      </c>
      <c r="M7" s="27">
        <f>L7*0.12</f>
        <v>9.972</v>
      </c>
      <c r="N7" s="27">
        <f>M7/2</f>
        <v>4.986</v>
      </c>
      <c r="O7" s="22">
        <f>M7*7</f>
        <v>69.804</v>
      </c>
      <c r="P7" s="22">
        <f>C7*2</f>
        <v>332.4</v>
      </c>
      <c r="Q7" s="22">
        <f>C7*2</f>
        <v>332.4</v>
      </c>
      <c r="R7" s="22">
        <f>Q7*1.2</f>
        <v>398.87999999999994</v>
      </c>
      <c r="S7" s="22">
        <f>R7*0.12</f>
        <v>47.86559999999999</v>
      </c>
      <c r="T7" s="22">
        <f>S7/2</f>
        <v>23.932799999999997</v>
      </c>
      <c r="U7" s="23">
        <f>T7*7</f>
        <v>167.5296</v>
      </c>
      <c r="V7" s="24">
        <v>1</v>
      </c>
      <c r="W7" s="18">
        <v>1</v>
      </c>
      <c r="X7" s="8"/>
    </row>
    <row r="8" spans="1:24" ht="12.75">
      <c r="A8" s="8">
        <v>4</v>
      </c>
      <c r="B8" s="42" t="s">
        <v>28</v>
      </c>
      <c r="C8" s="43">
        <v>163.35</v>
      </c>
      <c r="D8" s="22">
        <v>6</v>
      </c>
      <c r="E8" s="22">
        <f>C8*D8</f>
        <v>980.0999999999999</v>
      </c>
      <c r="F8" s="22">
        <f>E8</f>
        <v>980.0999999999999</v>
      </c>
      <c r="G8" s="22">
        <v>0.06</v>
      </c>
      <c r="H8" s="22">
        <f>F8*G8</f>
        <v>58.80599999999999</v>
      </c>
      <c r="I8" s="22">
        <v>5.5</v>
      </c>
      <c r="J8" s="22">
        <f>C8*I8</f>
        <v>898.425</v>
      </c>
      <c r="K8" s="22">
        <f>C8*2</f>
        <v>326.7</v>
      </c>
      <c r="L8" s="22">
        <f>K8*0.25</f>
        <v>81.675</v>
      </c>
      <c r="M8" s="27">
        <f>L8*0.12</f>
        <v>9.801</v>
      </c>
      <c r="N8" s="27">
        <f>M8/2</f>
        <v>4.9005</v>
      </c>
      <c r="O8" s="22">
        <f>M8*7</f>
        <v>68.607</v>
      </c>
      <c r="P8" s="22">
        <f>C8*2</f>
        <v>326.7</v>
      </c>
      <c r="Q8" s="22">
        <f>C8*2</f>
        <v>326.7</v>
      </c>
      <c r="R8" s="22">
        <f>Q8*1.2</f>
        <v>392.03999999999996</v>
      </c>
      <c r="S8" s="22">
        <f>R8*0.12</f>
        <v>47.044799999999995</v>
      </c>
      <c r="T8" s="22">
        <f>S8/2</f>
        <v>23.522399999999998</v>
      </c>
      <c r="U8" s="23">
        <f>T8*7</f>
        <v>164.65679999999998</v>
      </c>
      <c r="V8" s="24">
        <v>3</v>
      </c>
      <c r="W8" s="18"/>
      <c r="X8" s="8"/>
    </row>
    <row r="9" spans="1:24" ht="12.75">
      <c r="A9" s="8">
        <v>5</v>
      </c>
      <c r="B9" s="42"/>
      <c r="C9" s="45"/>
      <c r="D9" s="22"/>
      <c r="E9" s="22"/>
      <c r="F9" s="22"/>
      <c r="G9" s="22"/>
      <c r="H9" s="22"/>
      <c r="I9" s="22"/>
      <c r="J9" s="22"/>
      <c r="K9" s="22"/>
      <c r="L9" s="22"/>
      <c r="M9" s="27"/>
      <c r="N9" s="27"/>
      <c r="O9" s="22"/>
      <c r="P9" s="22"/>
      <c r="Q9" s="22"/>
      <c r="R9" s="22"/>
      <c r="S9" s="22"/>
      <c r="T9" s="22"/>
      <c r="U9" s="23"/>
      <c r="V9" s="24"/>
      <c r="W9" s="18"/>
      <c r="X9" s="8"/>
    </row>
    <row r="10" spans="1:24" ht="12.75">
      <c r="A10" s="8">
        <v>6</v>
      </c>
      <c r="B10" s="42"/>
      <c r="C10" s="43"/>
      <c r="D10" s="22"/>
      <c r="E10" s="22"/>
      <c r="F10" s="22"/>
      <c r="G10" s="22"/>
      <c r="H10" s="22"/>
      <c r="I10" s="22"/>
      <c r="J10" s="22"/>
      <c r="K10" s="22"/>
      <c r="L10" s="22"/>
      <c r="M10" s="27"/>
      <c r="N10" s="27"/>
      <c r="O10" s="22"/>
      <c r="P10" s="22"/>
      <c r="Q10" s="22"/>
      <c r="R10" s="22"/>
      <c r="S10" s="22"/>
      <c r="T10" s="22"/>
      <c r="U10" s="23"/>
      <c r="V10" s="24"/>
      <c r="W10" s="18"/>
      <c r="X10" s="8"/>
    </row>
    <row r="11" spans="1:24" ht="12.75">
      <c r="A11" s="8">
        <v>7</v>
      </c>
      <c r="B11" s="42"/>
      <c r="C11" s="9"/>
      <c r="D11" s="22"/>
      <c r="E11" s="22"/>
      <c r="F11" s="9"/>
      <c r="G11" s="22"/>
      <c r="H11" s="22"/>
      <c r="I11" s="22"/>
      <c r="J11" s="22"/>
      <c r="K11" s="9"/>
      <c r="L11" s="9"/>
      <c r="M11" s="26"/>
      <c r="N11" s="26"/>
      <c r="O11" s="9"/>
      <c r="P11" s="9"/>
      <c r="Q11" s="9"/>
      <c r="R11" s="9"/>
      <c r="S11" s="9"/>
      <c r="T11" s="9"/>
      <c r="U11" s="17"/>
      <c r="V11" s="18"/>
      <c r="W11" s="18"/>
      <c r="X11" s="8"/>
    </row>
    <row r="12" spans="1:24" ht="12.75">
      <c r="A12" s="8">
        <v>8</v>
      </c>
      <c r="B12" s="42"/>
      <c r="C12" s="9"/>
      <c r="D12" s="9"/>
      <c r="E12" s="9"/>
      <c r="F12" s="9"/>
      <c r="G12" s="22"/>
      <c r="H12" s="22"/>
      <c r="I12" s="22"/>
      <c r="J12" s="22"/>
      <c r="K12" s="9"/>
      <c r="L12" s="9"/>
      <c r="M12" s="26"/>
      <c r="N12" s="26"/>
      <c r="O12" s="9"/>
      <c r="P12" s="9"/>
      <c r="Q12" s="9"/>
      <c r="R12" s="9"/>
      <c r="S12" s="9"/>
      <c r="T12" s="9"/>
      <c r="U12" s="17"/>
      <c r="V12" s="18"/>
      <c r="W12" s="18"/>
      <c r="X12" s="8"/>
    </row>
    <row r="13" spans="1:24" ht="12.75">
      <c r="A13" s="8">
        <v>9</v>
      </c>
      <c r="B13" s="8"/>
      <c r="C13" s="9"/>
      <c r="D13" s="9"/>
      <c r="E13" s="9"/>
      <c r="F13" s="9"/>
      <c r="G13" s="9"/>
      <c r="H13" s="9"/>
      <c r="I13" s="10"/>
      <c r="J13" s="9"/>
      <c r="K13" s="9"/>
      <c r="L13" s="9"/>
      <c r="M13" s="10"/>
      <c r="N13" s="10"/>
      <c r="O13" s="9"/>
      <c r="P13" s="9"/>
      <c r="Q13" s="9"/>
      <c r="R13" s="9"/>
      <c r="S13" s="8"/>
      <c r="T13" s="8"/>
      <c r="U13" s="19"/>
      <c r="V13" s="8"/>
      <c r="W13" s="18"/>
      <c r="X13" s="8"/>
    </row>
    <row r="14" spans="1:24" ht="12.75">
      <c r="A14" s="8">
        <v>10</v>
      </c>
      <c r="B14" s="8"/>
      <c r="C14" s="9"/>
      <c r="D14" s="9"/>
      <c r="E14" s="9"/>
      <c r="F14" s="9"/>
      <c r="G14" s="9"/>
      <c r="H14" s="9"/>
      <c r="I14" s="10"/>
      <c r="J14" s="9"/>
      <c r="K14" s="9"/>
      <c r="L14" s="9"/>
      <c r="M14" s="10"/>
      <c r="N14" s="10"/>
      <c r="O14" s="9"/>
      <c r="P14" s="9"/>
      <c r="Q14" s="9"/>
      <c r="R14" s="9"/>
      <c r="S14" s="8"/>
      <c r="T14" s="8"/>
      <c r="U14" s="19"/>
      <c r="V14" s="8"/>
      <c r="W14" s="18"/>
      <c r="X14" s="8"/>
    </row>
    <row r="15" spans="1:24" ht="12.75">
      <c r="A15" s="8">
        <v>11</v>
      </c>
      <c r="B15" s="8"/>
      <c r="C15" s="9"/>
      <c r="D15" s="9"/>
      <c r="E15" s="9"/>
      <c r="F15" s="9"/>
      <c r="G15" s="9"/>
      <c r="H15" s="9"/>
      <c r="I15" s="10"/>
      <c r="J15" s="9"/>
      <c r="K15" s="9"/>
      <c r="L15" s="9"/>
      <c r="M15" s="10"/>
      <c r="N15" s="10"/>
      <c r="O15" s="9"/>
      <c r="P15" s="9"/>
      <c r="Q15" s="9"/>
      <c r="R15" s="9"/>
      <c r="S15" s="8"/>
      <c r="T15" s="8"/>
      <c r="U15" s="19"/>
      <c r="V15" s="8"/>
      <c r="W15" s="18"/>
      <c r="X15" s="8"/>
    </row>
    <row r="16" spans="1:24" ht="12.75">
      <c r="A16" s="8">
        <v>12</v>
      </c>
      <c r="B16" s="8"/>
      <c r="C16" s="9"/>
      <c r="D16" s="9"/>
      <c r="E16" s="9"/>
      <c r="F16" s="9"/>
      <c r="G16" s="9"/>
      <c r="H16" s="9"/>
      <c r="I16" s="10"/>
      <c r="J16" s="9"/>
      <c r="K16" s="9"/>
      <c r="L16" s="9"/>
      <c r="M16" s="10"/>
      <c r="N16" s="10"/>
      <c r="O16" s="9"/>
      <c r="P16" s="9"/>
      <c r="Q16" s="9"/>
      <c r="R16" s="9"/>
      <c r="S16" s="8"/>
      <c r="T16" s="8"/>
      <c r="U16" s="19"/>
      <c r="V16" s="8"/>
      <c r="W16" s="18"/>
      <c r="X16" s="8"/>
    </row>
    <row r="17" spans="1:24" ht="12.75">
      <c r="A17" s="8"/>
      <c r="B17" s="8" t="s">
        <v>12</v>
      </c>
      <c r="C17" s="11">
        <f>C5+C6+C7+C8+C9+C10+C11+C12+C13+C14+C15+C16</f>
        <v>463.95000000000005</v>
      </c>
      <c r="D17" s="9">
        <v>6</v>
      </c>
      <c r="E17" s="11">
        <f>E5+E6+E7+E8+E9+E10+E11+E12+E13+E14+E15+E16</f>
        <v>2783.7</v>
      </c>
      <c r="F17" s="11">
        <f>E17</f>
        <v>2783.7</v>
      </c>
      <c r="G17" s="9">
        <f>G7</f>
        <v>0.06</v>
      </c>
      <c r="H17" s="11">
        <f>F17*G17</f>
        <v>167.022</v>
      </c>
      <c r="I17" s="9">
        <v>5.5</v>
      </c>
      <c r="J17" s="9">
        <f>J5+J6+J7+J8+J9+J10+J11+J12</f>
        <v>2551.725</v>
      </c>
      <c r="K17" s="11">
        <f>C17*2</f>
        <v>927.9000000000001</v>
      </c>
      <c r="L17" s="11">
        <f>K17*0.25</f>
        <v>231.97500000000002</v>
      </c>
      <c r="M17" s="12">
        <f>L17*0.12</f>
        <v>27.837000000000003</v>
      </c>
      <c r="N17" s="12">
        <f>M17/2</f>
        <v>13.918500000000002</v>
      </c>
      <c r="O17" s="12">
        <f>M17*7</f>
        <v>194.85900000000004</v>
      </c>
      <c r="P17" s="11">
        <f>C17*2</f>
        <v>927.9000000000001</v>
      </c>
      <c r="Q17" s="11">
        <f>Q5+Q6+Q7+Q8+Q9+Q10+Q11</f>
        <v>927.9000000000001</v>
      </c>
      <c r="R17" s="11">
        <f>R5+R6+R7+R8+R9+R10+R11</f>
        <v>1113.4799999999998</v>
      </c>
      <c r="S17" s="11">
        <f>S5+S6+S7+S8+S9+S10+S11</f>
        <v>133.61759999999998</v>
      </c>
      <c r="T17" s="11">
        <f>T5+T6+T7+T8+T9+T10+T11</f>
        <v>66.80879999999999</v>
      </c>
      <c r="U17" s="20">
        <f>U5+U6+U7+U8+U9+U10+U11+U12</f>
        <v>467.6615999999999</v>
      </c>
      <c r="V17" s="21">
        <f>V5+V6+V7+V8+V9+V10+V11+V12</f>
        <v>7</v>
      </c>
      <c r="W17" s="21">
        <f>W5+W6+W7+W8+W9+W10+W11+W12</f>
        <v>4</v>
      </c>
      <c r="X17" s="21">
        <v>1</v>
      </c>
    </row>
    <row r="18" spans="5:24" ht="12.75">
      <c r="E18" s="2"/>
      <c r="F18" s="2"/>
      <c r="G18" s="2"/>
      <c r="H18" s="2"/>
      <c r="I18" s="3"/>
      <c r="J18" s="2"/>
      <c r="K18" s="2"/>
      <c r="L18" s="2"/>
      <c r="M18" s="3"/>
      <c r="N18" s="3"/>
      <c r="O18" s="2"/>
      <c r="P18" s="2"/>
      <c r="Q18" s="2"/>
      <c r="R18" s="2"/>
      <c r="V18" s="8"/>
      <c r="W18" s="18"/>
      <c r="X18" s="8"/>
    </row>
    <row r="19" spans="4:24" ht="12.75">
      <c r="D19" s="2"/>
      <c r="E19" s="4"/>
      <c r="F19" s="4"/>
      <c r="G19" s="4"/>
      <c r="H19" s="4"/>
      <c r="I19" s="3"/>
      <c r="J19" s="4"/>
      <c r="K19" s="4"/>
      <c r="L19" s="6"/>
      <c r="M19" s="6"/>
      <c r="N19" s="6"/>
      <c r="O19" s="6"/>
      <c r="P19" s="6"/>
      <c r="Q19" s="6"/>
      <c r="R19" s="6"/>
      <c r="V19" s="8"/>
      <c r="W19" s="18"/>
      <c r="X19" s="8"/>
    </row>
    <row r="20" spans="8:24" ht="12.75">
      <c r="H20" s="4"/>
      <c r="I20" s="5"/>
      <c r="J20" s="4"/>
      <c r="K20" s="4"/>
      <c r="L20" s="6"/>
      <c r="M20" s="6"/>
      <c r="N20" s="6"/>
      <c r="O20" s="6"/>
      <c r="P20" s="6"/>
      <c r="Q20" s="6"/>
      <c r="R20" s="6"/>
      <c r="V20" s="8"/>
      <c r="W20" s="18"/>
      <c r="X20" s="8"/>
    </row>
    <row r="21" spans="1:24" ht="12.75">
      <c r="A21" s="8"/>
      <c r="B21" s="8" t="s">
        <v>13</v>
      </c>
      <c r="C21" s="11">
        <f>C17</f>
        <v>463.95000000000005</v>
      </c>
      <c r="D21" s="11">
        <v>6</v>
      </c>
      <c r="E21" s="11">
        <f>E17</f>
        <v>2783.7</v>
      </c>
      <c r="F21" s="11">
        <f>E21</f>
        <v>2783.7</v>
      </c>
      <c r="G21" s="11">
        <f>G17</f>
        <v>0.06</v>
      </c>
      <c r="H21" s="11">
        <f>F21*G21</f>
        <v>167.022</v>
      </c>
      <c r="I21" s="11">
        <f>I17</f>
        <v>5.5</v>
      </c>
      <c r="J21" s="11">
        <f>J17</f>
        <v>2551.725</v>
      </c>
      <c r="K21" s="11">
        <f>C21*2</f>
        <v>927.9000000000001</v>
      </c>
      <c r="L21" s="13">
        <f>K21*0.15</f>
        <v>139.185</v>
      </c>
      <c r="M21" s="16">
        <f>M17</f>
        <v>27.837000000000003</v>
      </c>
      <c r="N21" s="16">
        <f>M21/2</f>
        <v>13.918500000000002</v>
      </c>
      <c r="O21" s="16">
        <f>M21*7</f>
        <v>194.85900000000004</v>
      </c>
      <c r="P21" s="14">
        <f>C21*2</f>
        <v>927.9000000000001</v>
      </c>
      <c r="Q21" s="14">
        <f aca="true" t="shared" si="0" ref="Q21:W21">Q17</f>
        <v>927.9000000000001</v>
      </c>
      <c r="R21" s="14">
        <f t="shared" si="0"/>
        <v>1113.4799999999998</v>
      </c>
      <c r="S21" s="11">
        <f t="shared" si="0"/>
        <v>133.61759999999998</v>
      </c>
      <c r="T21" s="11">
        <f t="shared" si="0"/>
        <v>66.80879999999999</v>
      </c>
      <c r="U21" s="49">
        <f t="shared" si="0"/>
        <v>467.6615999999999</v>
      </c>
      <c r="V21" s="21">
        <f t="shared" si="0"/>
        <v>7</v>
      </c>
      <c r="W21" s="21">
        <f t="shared" si="0"/>
        <v>4</v>
      </c>
      <c r="X21" s="21">
        <v>1</v>
      </c>
    </row>
    <row r="23" spans="2:6" ht="12.75">
      <c r="B23" s="15"/>
      <c r="C23" s="15"/>
      <c r="D23" s="15"/>
      <c r="E23" s="15"/>
      <c r="F23" s="15"/>
    </row>
    <row r="24" spans="2:11" ht="25.5">
      <c r="B24" s="30"/>
      <c r="C24" s="40" t="s">
        <v>38</v>
      </c>
      <c r="D24" s="35"/>
      <c r="E24" s="35"/>
      <c r="F24" s="34"/>
      <c r="G24" s="29"/>
      <c r="H24" s="34"/>
      <c r="I24" s="8"/>
      <c r="J24" s="8"/>
      <c r="K24" s="52"/>
    </row>
    <row r="25" spans="2:16" ht="12.75" customHeight="1">
      <c r="B25" s="28"/>
      <c r="C25" s="37"/>
      <c r="D25" s="61" t="s">
        <v>37</v>
      </c>
      <c r="E25" s="62"/>
      <c r="F25" s="62"/>
      <c r="G25" s="62"/>
      <c r="H25" s="62"/>
      <c r="I25" s="62"/>
      <c r="J25" s="63"/>
      <c r="K25" s="33"/>
      <c r="L25" s="72" t="s">
        <v>29</v>
      </c>
      <c r="M25" s="73"/>
      <c r="N25" s="73"/>
      <c r="O25" s="73"/>
      <c r="P25" s="73"/>
    </row>
    <row r="26" spans="2:21" ht="12.75" customHeight="1">
      <c r="B26" s="28" t="str">
        <f>B5</f>
        <v>Rua Luiz Carlos da Silva</v>
      </c>
      <c r="C26" s="51" t="s">
        <v>35</v>
      </c>
      <c r="D26" s="64"/>
      <c r="E26" s="65"/>
      <c r="F26" s="65"/>
      <c r="G26" s="65"/>
      <c r="H26" s="65"/>
      <c r="I26" s="65"/>
      <c r="J26" s="66"/>
      <c r="K26" s="33"/>
      <c r="L26" s="72"/>
      <c r="M26" s="73"/>
      <c r="N26" s="73"/>
      <c r="O26" s="73"/>
      <c r="P26" s="73"/>
      <c r="Q26" s="76" t="s">
        <v>34</v>
      </c>
      <c r="R26" s="76"/>
      <c r="S26" s="76"/>
      <c r="T26" s="76"/>
      <c r="U26" s="76"/>
    </row>
    <row r="27" spans="2:21" ht="12.75" customHeight="1">
      <c r="B27" s="28" t="str">
        <f>B6</f>
        <v>Rua Antonio Rodrigues da Fonseca</v>
      </c>
      <c r="C27" s="38"/>
      <c r="D27" s="64"/>
      <c r="E27" s="65"/>
      <c r="F27" s="65"/>
      <c r="G27" s="65"/>
      <c r="H27" s="65"/>
      <c r="I27" s="65"/>
      <c r="J27" s="66"/>
      <c r="K27" s="33"/>
      <c r="L27" s="72"/>
      <c r="M27" s="73"/>
      <c r="N27" s="73"/>
      <c r="O27" s="73"/>
      <c r="P27" s="73"/>
      <c r="Q27" s="76"/>
      <c r="R27" s="76"/>
      <c r="S27" s="76"/>
      <c r="T27" s="76"/>
      <c r="U27" s="76"/>
    </row>
    <row r="28" spans="2:21" ht="12.75" customHeight="1">
      <c r="B28" s="28" t="str">
        <f>B7</f>
        <v>Rua Mariana Rabelo Rodrigues</v>
      </c>
      <c r="C28" s="38"/>
      <c r="D28" s="64"/>
      <c r="E28" s="65"/>
      <c r="F28" s="65"/>
      <c r="G28" s="65"/>
      <c r="H28" s="65"/>
      <c r="I28" s="65"/>
      <c r="J28" s="66"/>
      <c r="K28" s="33"/>
      <c r="L28" s="72"/>
      <c r="M28" s="73"/>
      <c r="N28" s="73"/>
      <c r="O28" s="73"/>
      <c r="P28" s="73"/>
      <c r="Q28" s="76"/>
      <c r="R28" s="76"/>
      <c r="S28" s="76"/>
      <c r="T28" s="76"/>
      <c r="U28" s="76"/>
    </row>
    <row r="29" spans="2:20" ht="14.25">
      <c r="B29" s="44" t="str">
        <f>B8</f>
        <v>Rua Dorcas Ribeiro Rodrigues-Trecho</v>
      </c>
      <c r="C29" s="51" t="s">
        <v>36</v>
      </c>
      <c r="D29" s="64"/>
      <c r="E29" s="65"/>
      <c r="F29" s="65"/>
      <c r="G29" s="65"/>
      <c r="H29" s="65"/>
      <c r="I29" s="65"/>
      <c r="J29" s="66"/>
      <c r="K29" s="33"/>
      <c r="L29" s="72"/>
      <c r="M29" s="73"/>
      <c r="N29" s="73"/>
      <c r="O29" s="73"/>
      <c r="P29" s="73"/>
      <c r="Q29" s="59" t="s">
        <v>32</v>
      </c>
      <c r="R29" s="59"/>
      <c r="S29" s="59"/>
      <c r="T29" s="59"/>
    </row>
    <row r="30" spans="2:11" ht="12.75">
      <c r="B30" s="44"/>
      <c r="C30" s="37"/>
      <c r="D30" s="64"/>
      <c r="E30" s="65"/>
      <c r="F30" s="65"/>
      <c r="G30" s="65"/>
      <c r="H30" s="65"/>
      <c r="I30" s="65"/>
      <c r="J30" s="66"/>
      <c r="K30" s="31"/>
    </row>
    <row r="31" spans="2:11" ht="12.75">
      <c r="B31" s="44" t="s">
        <v>39</v>
      </c>
      <c r="C31" s="51" t="s">
        <v>40</v>
      </c>
      <c r="D31" s="64"/>
      <c r="E31" s="65"/>
      <c r="F31" s="65"/>
      <c r="G31" s="65"/>
      <c r="H31" s="65"/>
      <c r="I31" s="65"/>
      <c r="J31" s="66"/>
      <c r="K31" s="8"/>
    </row>
    <row r="32" spans="2:11" ht="12.75">
      <c r="B32" s="44"/>
      <c r="C32" s="37"/>
      <c r="D32" s="64"/>
      <c r="E32" s="65"/>
      <c r="F32" s="65"/>
      <c r="G32" s="65"/>
      <c r="H32" s="65"/>
      <c r="I32" s="65"/>
      <c r="J32" s="66"/>
      <c r="K32" s="8"/>
    </row>
    <row r="33" spans="2:11" ht="12.75">
      <c r="B33" s="44"/>
      <c r="C33" s="37"/>
      <c r="D33" s="64"/>
      <c r="E33" s="65"/>
      <c r="F33" s="65"/>
      <c r="G33" s="65"/>
      <c r="H33" s="65"/>
      <c r="I33" s="65"/>
      <c r="J33" s="66"/>
      <c r="K33" s="8"/>
    </row>
    <row r="34" spans="2:11" ht="12.75">
      <c r="B34" s="41"/>
      <c r="C34" s="39"/>
      <c r="D34" s="67"/>
      <c r="E34" s="68"/>
      <c r="F34" s="68"/>
      <c r="G34" s="68"/>
      <c r="H34" s="68"/>
      <c r="I34" s="68"/>
      <c r="J34" s="69"/>
      <c r="K34" s="8"/>
    </row>
    <row r="35" spans="2:11" ht="12.75">
      <c r="B35" s="32"/>
      <c r="C35" s="32"/>
      <c r="D35" s="32"/>
      <c r="E35" s="32"/>
      <c r="F35" s="36"/>
      <c r="G35" s="8"/>
      <c r="H35" s="8"/>
      <c r="I35" s="8"/>
      <c r="J35" s="8"/>
      <c r="K35" s="8"/>
    </row>
    <row r="36" spans="2:11" ht="12.75"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sheetProtection/>
  <mergeCells count="11">
    <mergeCell ref="Q26:U28"/>
    <mergeCell ref="K3:O3"/>
    <mergeCell ref="F3:J3"/>
    <mergeCell ref="Q29:T29"/>
    <mergeCell ref="X3:X4"/>
    <mergeCell ref="D25:J34"/>
    <mergeCell ref="E1:K2"/>
    <mergeCell ref="L25:P29"/>
    <mergeCell ref="Q3:U3"/>
    <mergeCell ref="W3:W4"/>
    <mergeCell ref="V3:V4"/>
  </mergeCells>
  <printOptions/>
  <pageMargins left="0.787401575" right="0.787401575" top="0.984251969" bottom="0.984251969" header="0.492125985" footer="0.49212598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</dc:creator>
  <cp:keywords/>
  <dc:description/>
  <cp:lastModifiedBy>Ricardo</cp:lastModifiedBy>
  <cp:lastPrinted>2015-04-10T15:32:44Z</cp:lastPrinted>
  <dcterms:created xsi:type="dcterms:W3CDTF">2008-12-17T11:55:01Z</dcterms:created>
  <dcterms:modified xsi:type="dcterms:W3CDTF">2017-03-16T16:45:47Z</dcterms:modified>
  <cp:category/>
  <cp:version/>
  <cp:contentType/>
  <cp:contentStatus/>
</cp:coreProperties>
</file>