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 CRON-FIS FIN- P.ALTO PAV- 2015" sheetId="1" r:id="rId1"/>
  </sheets>
  <externalReferences>
    <externalReference r:id="rId4"/>
  </externalReferences>
  <definedNames>
    <definedName name="_xlnm.Print_Area" localSheetId="0">' CRON-FIS FIN- P.ALTO PAV- 2015'!$A$1:$K$44</definedName>
  </definedNames>
  <calcPr fullCalcOnLoad="1"/>
</workbook>
</file>

<file path=xl/sharedStrings.xml><?xml version="1.0" encoding="utf-8"?>
<sst xmlns="http://schemas.openxmlformats.org/spreadsheetml/2006/main" count="60" uniqueCount="36">
  <si>
    <t xml:space="preserve">A N E X O   I I I - </t>
  </si>
  <si>
    <t>CRONOGRAMA FÍSICO-FINANCEIRO</t>
  </si>
  <si>
    <t>PREFEITURA:Prefeitura Municipal de Pouso Alto - MG</t>
  </si>
  <si>
    <t xml:space="preserve">VALOR DA OBRA: </t>
  </si>
  <si>
    <t>DATA: 20/11/2019</t>
  </si>
  <si>
    <t>OBRA: PAVIMENTAÇÃO DE 01 TRECHO DE VIA PÚBLICA- 2ª Etapa</t>
  </si>
  <si>
    <t>LOCAL: Rua de Acesso a Nova Sede Pref, e Creche - Bairro Centro</t>
  </si>
  <si>
    <t>PRAZO DA OBRA: 03 meses</t>
  </si>
  <si>
    <t>ITEM</t>
  </si>
  <si>
    <t>CÓDIGO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</si>
  <si>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</si>
  <si>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</si>
  <si>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</si>
  <si>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</si>
  <si>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</si>
  <si>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</si>
  <si>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</si>
  <si>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</si>
  <si>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</si>
  <si>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1.0</t>
  </si>
  <si>
    <t xml:space="preserve">PLACA </t>
  </si>
  <si>
    <t>PLACA DE OBRA  - MOD  GOV.  MG</t>
  </si>
  <si>
    <t>Físico %</t>
  </si>
  <si>
    <t>Financeiro</t>
  </si>
  <si>
    <t>2.0</t>
  </si>
  <si>
    <t>PAV-01</t>
  </si>
  <si>
    <t>RUA DE ACESSO NOVA SEDE PREF. E CRECHE  (110X6)=660,00M2</t>
  </si>
  <si>
    <t>TOTAL</t>
  </si>
  <si>
    <t xml:space="preserve"> </t>
  </si>
  <si>
    <t>RICARDO AGUSTO PINTO COSTA-ENG. CIVIL</t>
  </si>
  <si>
    <t>37421/D</t>
  </si>
  <si>
    <t>Observações:</t>
  </si>
  <si>
    <t>Carimbo e assinatura do engenheiro responsável técnico pela elaboração do cronograma</t>
  </si>
  <si>
    <t>CREA</t>
  </si>
  <si>
    <t>JULIANO CLAUDIO DA SILVA</t>
  </si>
  <si>
    <t>Carimbo e assinatura do prefeito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</si>
</sst>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&quot;-&quot;??_);_(@_)"/>
    <numFmt numFmtId="177" formatCode="_(&quot;R$ &quot;* #,##0_);_(&quot;R$ &quot;* \(#,##0\);_(&quot;R$ &quot;* &quot;-&quot;_);_(@_)"/>
    <numFmt numFmtId="178" formatCode="_(* #,##0_);_(* \(#,##0\);_(* &quot;-&quot;_);_(@_)"/>
    <numFmt numFmtId="179" formatCode="_(&quot;R$ &quot;* #,##0.00_);_(&quot;R$ &quot;* \(#,##0.00\);_(&quot;R$ &quot;* &quot;-&quot;??_);_(@_)"/>
    <numFmt numFmtId="180" formatCode="&quot;R$ &quot;#,##0.00"/>
  </numFmts>
  <fonts count="49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b/>
      <sz val="13"/>
      <color indexed="62"/>
      <name val="Calibri"/>
      <family val="2"/>
    </font>
    <font>
      <u val="single"/>
      <sz val="7.5"/>
      <color indexed="12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3" borderId="2" applyNumberFormat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0" fillId="6" borderId="3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9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1" fillId="0" borderId="6" applyNumberFormat="0" applyFill="0" applyAlignment="0" applyProtection="0"/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2" borderId="7" applyNumberFormat="0" applyAlignment="0" applyProtection="0"/>
    <xf numFmtId="0" fontId="43" fillId="13" borderId="8" applyNumberFormat="0" applyAlignment="0" applyProtection="0"/>
    <xf numFmtId="0" fontId="44" fillId="13" borderId="7" applyNumberFormat="0" applyAlignment="0" applyProtection="0"/>
    <xf numFmtId="0" fontId="45" fillId="0" borderId="9" applyNumberFormat="0" applyFill="0" applyAlignment="0" applyProtection="0"/>
    <xf numFmtId="0" fontId="32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32" fillId="18" borderId="0" applyNumberFormat="0" applyBorder="0" applyAlignment="0" applyProtection="0"/>
    <xf numFmtId="0" fontId="38" fillId="19" borderId="0" applyNumberFormat="0" applyBorder="0" applyAlignment="0" applyProtection="0"/>
    <xf numFmtId="0" fontId="32" fillId="20" borderId="0" applyNumberFormat="0" applyBorder="0" applyAlignment="0" applyProtection="0"/>
    <xf numFmtId="0" fontId="38" fillId="21" borderId="0" applyNumberFormat="0" applyBorder="0" applyAlignment="0" applyProtection="0"/>
    <xf numFmtId="0" fontId="32" fillId="22" borderId="0" applyNumberFormat="0" applyBorder="0" applyAlignment="0" applyProtection="0"/>
    <xf numFmtId="0" fontId="38" fillId="23" borderId="0" applyNumberFormat="0" applyBorder="0" applyAlignment="0" applyProtection="0"/>
    <xf numFmtId="0" fontId="32" fillId="24" borderId="0" applyNumberFormat="0" applyBorder="0" applyAlignment="0" applyProtection="0"/>
    <xf numFmtId="0" fontId="38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0" applyNumberFormat="0" applyBorder="0" applyAlignment="0" applyProtection="0"/>
    <xf numFmtId="0" fontId="32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left" vertical="center"/>
    </xf>
    <xf numFmtId="180" fontId="3" fillId="32" borderId="15" xfId="0" applyNumberFormat="1" applyFont="1" applyFill="1" applyBorder="1" applyAlignment="1">
      <alignment horizontal="left" vertical="center"/>
    </xf>
    <xf numFmtId="0" fontId="3" fillId="32" borderId="16" xfId="0" applyFont="1" applyFill="1" applyBorder="1" applyAlignment="1">
      <alignment vertical="center"/>
    </xf>
    <xf numFmtId="0" fontId="3" fillId="32" borderId="18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/>
    </xf>
    <xf numFmtId="0" fontId="3" fillId="32" borderId="20" xfId="0" applyFont="1" applyFill="1" applyBorder="1" applyAlignment="1">
      <alignment horizontal="left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49" fontId="5" fillId="32" borderId="25" xfId="0" applyNumberFormat="1" applyFont="1" applyFill="1" applyBorder="1" applyAlignment="1">
      <alignment horizontal="center" vertical="top" wrapText="1"/>
    </xf>
    <xf numFmtId="10" fontId="4" fillId="32" borderId="25" xfId="0" applyNumberFormat="1" applyFont="1" applyFill="1" applyBorder="1" applyAlignment="1">
      <alignment vertical="top" wrapText="1"/>
    </xf>
    <xf numFmtId="10" fontId="6" fillId="32" borderId="25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49" fontId="5" fillId="32" borderId="28" xfId="0" applyNumberFormat="1" applyFont="1" applyFill="1" applyBorder="1" applyAlignment="1">
      <alignment horizontal="center" vertical="top" wrapText="1"/>
    </xf>
    <xf numFmtId="180" fontId="6" fillId="32" borderId="28" xfId="0" applyNumberFormat="1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10" fontId="5" fillId="32" borderId="25" xfId="0" applyNumberFormat="1" applyFont="1" applyFill="1" applyBorder="1" applyAlignment="1">
      <alignment vertical="top" wrapText="1"/>
    </xf>
    <xf numFmtId="180" fontId="5" fillId="32" borderId="28" xfId="0" applyNumberFormat="1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49" fontId="5" fillId="32" borderId="42" xfId="0" applyNumberFormat="1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180" fontId="8" fillId="32" borderId="28" xfId="0" applyNumberFormat="1" applyFont="1" applyFill="1" applyBorder="1" applyAlignment="1">
      <alignment vertical="top" wrapText="1"/>
    </xf>
    <xf numFmtId="180" fontId="4" fillId="32" borderId="28" xfId="0" applyNumberFormat="1" applyFont="1" applyFill="1" applyBorder="1" applyAlignment="1">
      <alignment vertical="top" wrapText="1"/>
    </xf>
    <xf numFmtId="49" fontId="5" fillId="32" borderId="36" xfId="0" applyNumberFormat="1" applyFont="1" applyFill="1" applyBorder="1" applyAlignment="1">
      <alignment horizontal="center" vertical="top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49" fontId="8" fillId="32" borderId="38" xfId="0" applyNumberFormat="1" applyFont="1" applyFill="1" applyBorder="1" applyAlignment="1">
      <alignment horizontal="center" vertical="top" wrapText="1"/>
    </xf>
    <xf numFmtId="10" fontId="4" fillId="32" borderId="38" xfId="0" applyNumberFormat="1" applyFont="1" applyFill="1" applyBorder="1" applyAlignment="1">
      <alignment vertical="top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49" fontId="8" fillId="32" borderId="27" xfId="0" applyNumberFormat="1" applyFont="1" applyFill="1" applyBorder="1" applyAlignment="1">
      <alignment horizontal="center" vertical="top" wrapText="1"/>
    </xf>
    <xf numFmtId="180" fontId="4" fillId="32" borderId="27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 wrapText="1"/>
    </xf>
    <xf numFmtId="0" fontId="3" fillId="32" borderId="50" xfId="0" applyFont="1" applyFill="1" applyBorder="1" applyAlignment="1">
      <alignment wrapText="1"/>
    </xf>
    <xf numFmtId="0" fontId="3" fillId="32" borderId="51" xfId="0" applyFont="1" applyFill="1" applyBorder="1" applyAlignment="1">
      <alignment wrapText="1"/>
    </xf>
    <xf numFmtId="0" fontId="3" fillId="32" borderId="52" xfId="0" applyFont="1" applyFill="1" applyBorder="1" applyAlignment="1">
      <alignment wrapText="1"/>
    </xf>
    <xf numFmtId="0" fontId="0" fillId="32" borderId="53" xfId="0" applyFill="1" applyBorder="1" applyAlignment="1">
      <alignment/>
    </xf>
    <xf numFmtId="0" fontId="3" fillId="32" borderId="54" xfId="0" applyFont="1" applyFill="1" applyBorder="1" applyAlignment="1">
      <alignment wrapText="1"/>
    </xf>
    <xf numFmtId="0" fontId="0" fillId="0" borderId="55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2" borderId="55" xfId="0" applyFont="1" applyFill="1" applyBorder="1" applyAlignment="1">
      <alignment wrapText="1"/>
    </xf>
    <xf numFmtId="0" fontId="0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3" fillId="32" borderId="56" xfId="0" applyFont="1" applyFill="1" applyBorder="1" applyAlignment="1">
      <alignment/>
    </xf>
    <xf numFmtId="0" fontId="3" fillId="32" borderId="54" xfId="0" applyFont="1" applyFill="1" applyBorder="1" applyAlignment="1">
      <alignment/>
    </xf>
    <xf numFmtId="0" fontId="9" fillId="0" borderId="45" xfId="0" applyFont="1" applyBorder="1" applyAlignment="1">
      <alignment horizontal="center" vertical="center"/>
    </xf>
    <xf numFmtId="0" fontId="0" fillId="32" borderId="0" xfId="0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0" fillId="32" borderId="56" xfId="0" applyFill="1" applyBorder="1" applyAlignment="1">
      <alignment/>
    </xf>
    <xf numFmtId="0" fontId="10" fillId="32" borderId="54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right"/>
    </xf>
    <xf numFmtId="0" fontId="0" fillId="32" borderId="57" xfId="0" applyFill="1" applyBorder="1" applyAlignment="1">
      <alignment/>
    </xf>
    <xf numFmtId="0" fontId="11" fillId="32" borderId="47" xfId="0" applyFont="1" applyFill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11" fillId="32" borderId="48" xfId="0" applyFont="1" applyFill="1" applyBorder="1" applyAlignment="1">
      <alignment wrapText="1"/>
    </xf>
    <xf numFmtId="0" fontId="0" fillId="32" borderId="48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0" fontId="2" fillId="32" borderId="59" xfId="0" applyFont="1" applyFill="1" applyBorder="1" applyAlignment="1">
      <alignment horizontal="center"/>
    </xf>
    <xf numFmtId="0" fontId="3" fillId="32" borderId="60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left" vertical="center"/>
    </xf>
    <xf numFmtId="0" fontId="3" fillId="32" borderId="61" xfId="0" applyFont="1" applyFill="1" applyBorder="1" applyAlignment="1">
      <alignment horizontal="left" vertical="center"/>
    </xf>
    <xf numFmtId="0" fontId="3" fillId="32" borderId="62" xfId="0" applyFont="1" applyFill="1" applyBorder="1" applyAlignment="1">
      <alignment horizontal="left" vertical="center"/>
    </xf>
    <xf numFmtId="0" fontId="3" fillId="32" borderId="63" xfId="0" applyFont="1" applyFill="1" applyBorder="1" applyAlignment="1">
      <alignment horizontal="left" vertical="center"/>
    </xf>
    <xf numFmtId="0" fontId="3" fillId="32" borderId="64" xfId="0" applyFont="1" applyFill="1" applyBorder="1" applyAlignment="1">
      <alignment horizontal="center" vertical="center"/>
    </xf>
    <xf numFmtId="10" fontId="6" fillId="32" borderId="25" xfId="15" applyNumberFormat="1" applyFont="1" applyFill="1" applyBorder="1" applyAlignment="1">
      <alignment vertical="top" wrapText="1"/>
    </xf>
    <xf numFmtId="10" fontId="6" fillId="32" borderId="65" xfId="0" applyNumberFormat="1" applyFont="1" applyFill="1" applyBorder="1" applyAlignment="1">
      <alignment vertical="top" wrapText="1"/>
    </xf>
    <xf numFmtId="10" fontId="4" fillId="32" borderId="25" xfId="15" applyNumberFormat="1" applyFont="1" applyFill="1" applyBorder="1" applyAlignment="1">
      <alignment vertical="top" wrapText="1"/>
    </xf>
    <xf numFmtId="10" fontId="4" fillId="32" borderId="65" xfId="0" applyNumberFormat="1" applyFont="1" applyFill="1" applyBorder="1" applyAlignment="1">
      <alignment vertical="top" wrapText="1"/>
    </xf>
    <xf numFmtId="180" fontId="6" fillId="32" borderId="66" xfId="0" applyNumberFormat="1" applyFont="1" applyFill="1" applyBorder="1" applyAlignment="1">
      <alignment vertical="top" wrapText="1"/>
    </xf>
    <xf numFmtId="10" fontId="11" fillId="32" borderId="25" xfId="0" applyNumberFormat="1" applyFont="1" applyFill="1" applyBorder="1" applyAlignment="1">
      <alignment vertical="top" wrapText="1"/>
    </xf>
    <xf numFmtId="10" fontId="11" fillId="32" borderId="65" xfId="0" applyNumberFormat="1" applyFont="1" applyFill="1" applyBorder="1" applyAlignment="1">
      <alignment vertical="top" wrapText="1"/>
    </xf>
    <xf numFmtId="180" fontId="5" fillId="32" borderId="66" xfId="0" applyNumberFormat="1" applyFont="1" applyFill="1" applyBorder="1" applyAlignment="1">
      <alignment vertical="top" wrapText="1"/>
    </xf>
    <xf numFmtId="10" fontId="0" fillId="32" borderId="0" xfId="0" applyNumberFormat="1" applyFill="1" applyAlignment="1">
      <alignment/>
    </xf>
    <xf numFmtId="10" fontId="11" fillId="32" borderId="25" xfId="15" applyNumberFormat="1" applyFont="1" applyFill="1" applyBorder="1" applyAlignment="1">
      <alignment vertical="top" wrapText="1"/>
    </xf>
    <xf numFmtId="180" fontId="4" fillId="32" borderId="67" xfId="0" applyNumberFormat="1" applyFont="1" applyFill="1" applyBorder="1" applyAlignment="1">
      <alignment vertical="top" wrapText="1"/>
    </xf>
    <xf numFmtId="4" fontId="0" fillId="32" borderId="0" xfId="0" applyNumberFormat="1" applyFill="1" applyAlignment="1">
      <alignment/>
    </xf>
    <xf numFmtId="0" fontId="0" fillId="32" borderId="51" xfId="0" applyFill="1" applyBorder="1" applyAlignment="1">
      <alignment/>
    </xf>
    <xf numFmtId="0" fontId="0" fillId="32" borderId="68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11" fillId="32" borderId="69" xfId="0" applyFont="1" applyFill="1" applyBorder="1" applyAlignment="1">
      <alignment/>
    </xf>
    <xf numFmtId="0" fontId="0" fillId="32" borderId="69" xfId="0" applyFill="1" applyBorder="1" applyAlignment="1">
      <alignment/>
    </xf>
    <xf numFmtId="0" fontId="0" fillId="32" borderId="70" xfId="0" applyFill="1" applyBorder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Box 51"/>
        <xdr:cNvSpPr txBox="1">
          <a:spLocks noChangeArrowheads="1"/>
        </xdr:cNvSpPr>
      </xdr:nvSpPr>
      <xdr:spPr>
        <a:xfrm>
          <a:off x="1009650" y="0"/>
          <a:ext cx="7800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DE OBRAS PÚBLICAS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Projetos e Custos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COMPRAS E LICITAÇÕES</a:t>
          </a:r>
        </a:p>
      </xdr:txBody>
    </xdr:sp>
    <xdr:clientData/>
  </xdr:twoCellAnchor>
  <xdr:twoCellAnchor>
    <xdr:from>
      <xdr:col>0</xdr:col>
      <xdr:colOff>47625</xdr:colOff>
      <xdr:row>40</xdr:row>
      <xdr:rowOff>0</xdr:rowOff>
    </xdr:from>
    <xdr:to>
      <xdr:col>11</xdr:col>
      <xdr:colOff>0</xdr:colOff>
      <xdr:row>43</xdr:row>
      <xdr:rowOff>76200</xdr:rowOff>
    </xdr:to>
    <xdr:sp>
      <xdr:nvSpPr>
        <xdr:cNvPr id="2" name="TextBox 52"/>
        <xdr:cNvSpPr txBox="1">
          <a:spLocks noChangeArrowheads="1"/>
        </xdr:cNvSpPr>
      </xdr:nvSpPr>
      <xdr:spPr>
        <a:xfrm>
          <a:off x="47625" y="8267700"/>
          <a:ext cx="1162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POUSO ALTO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DE OBRAS PÚBLICAS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Projetos e Custos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DEP. COMPRAS E LICITAÇÕES</a:t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</xdr:col>
      <xdr:colOff>104775</xdr:colOff>
      <xdr:row>0</xdr:row>
      <xdr:rowOff>752475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orcamentaria%20Pav.%20e%20Dren%20de%2001%20Rua%20Pouso%20Alto%20-%202105-Seg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lanilha TAC 2013"/>
    </sheetNames>
    <sheetDataSet>
      <sheetData sheetId="0">
        <row r="13">
          <cell r="H13">
            <v>1088.64</v>
          </cell>
        </row>
        <row r="15">
          <cell r="H15">
            <v>39087.2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tabSelected="1" view="pageBreakPreview" zoomScaleNormal="75" zoomScaleSheetLayoutView="100" workbookViewId="0" topLeftCell="A1">
      <selection activeCell="E14" sqref="E14"/>
    </sheetView>
  </sheetViews>
  <sheetFormatPr defaultColWidth="9.140625" defaultRowHeight="12.75"/>
  <cols>
    <col min="1" max="1" width="10.57421875" style="1" customWidth="1"/>
    <col min="2" max="2" width="10.28125" style="1" customWidth="1"/>
    <col min="3" max="3" width="51.00390625" style="1" customWidth="1"/>
    <col min="4" max="4" width="14.421875" style="2" customWidth="1"/>
    <col min="5" max="5" width="13.28125" style="2" customWidth="1"/>
    <col min="6" max="11" width="12.57421875" style="1" customWidth="1"/>
    <col min="12" max="16384" width="9.140625" style="1" customWidth="1"/>
  </cols>
  <sheetData>
    <row r="1" spans="1:11" ht="60" customHeight="1">
      <c r="A1" s="3"/>
      <c r="B1" s="4"/>
      <c r="C1" s="4"/>
      <c r="D1" s="5"/>
      <c r="E1" s="5"/>
      <c r="F1" s="5"/>
      <c r="G1" s="5"/>
      <c r="H1" s="5"/>
      <c r="I1" s="4"/>
      <c r="J1" s="4"/>
      <c r="K1" s="102"/>
    </row>
    <row r="2" spans="1:11" ht="4.5" customHeight="1">
      <c r="A2" s="6"/>
      <c r="B2" s="6"/>
      <c r="C2" s="6"/>
      <c r="F2" s="2"/>
      <c r="G2" s="2"/>
      <c r="H2" s="2"/>
      <c r="I2" s="6"/>
      <c r="J2" s="6"/>
      <c r="K2" s="6"/>
    </row>
    <row r="3" spans="1:11" ht="16.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103"/>
    </row>
    <row r="4" ht="3.75" customHeight="1"/>
    <row r="5" spans="1:11" ht="18" customHeight="1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4"/>
    </row>
    <row r="6" spans="1:11" ht="18" customHeight="1">
      <c r="A6" s="11" t="s">
        <v>2</v>
      </c>
      <c r="B6" s="12"/>
      <c r="C6" s="13"/>
      <c r="D6" s="14" t="s">
        <v>3</v>
      </c>
      <c r="E6" s="12"/>
      <c r="F6" s="15">
        <f>E34</f>
        <v>40175.84</v>
      </c>
      <c r="G6" s="15"/>
      <c r="H6" s="16"/>
      <c r="I6" s="105" t="s">
        <v>4</v>
      </c>
      <c r="J6" s="105"/>
      <c r="K6" s="106"/>
    </row>
    <row r="7" spans="1:11" ht="18" customHeight="1">
      <c r="A7" s="17" t="s">
        <v>5</v>
      </c>
      <c r="B7" s="18"/>
      <c r="C7" s="19"/>
      <c r="D7" s="18" t="s">
        <v>6</v>
      </c>
      <c r="E7" s="18"/>
      <c r="F7" s="18"/>
      <c r="G7" s="18"/>
      <c r="H7" s="18"/>
      <c r="I7" s="107" t="s">
        <v>7</v>
      </c>
      <c r="J7" s="18"/>
      <c r="K7" s="108"/>
    </row>
    <row r="8" spans="1:11" ht="36" customHeight="1">
      <c r="A8" s="20" t="s">
        <v>8</v>
      </c>
      <c r="B8" s="21" t="s">
        <v>9</v>
      </c>
      <c r="C8" s="22" t="s">
        <v>10</v>
      </c>
      <c r="D8" s="23" t="s">
        <v>11</v>
      </c>
      <c r="E8" s="23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109" t="s">
        <v>18</v>
      </c>
    </row>
    <row r="9" spans="1:11" ht="14.25" customHeight="1">
      <c r="A9" s="24" t="s">
        <v>19</v>
      </c>
      <c r="B9" s="25" t="s">
        <v>20</v>
      </c>
      <c r="C9" s="26" t="s">
        <v>21</v>
      </c>
      <c r="D9" s="27" t="s">
        <v>22</v>
      </c>
      <c r="E9" s="28">
        <f>E10/$E$34</f>
        <v>0.02709688210626088</v>
      </c>
      <c r="F9" s="28">
        <v>1</v>
      </c>
      <c r="G9" s="29"/>
      <c r="H9" s="29"/>
      <c r="I9" s="110"/>
      <c r="J9" s="29"/>
      <c r="K9" s="111"/>
    </row>
    <row r="10" spans="1:11" ht="14.25" customHeight="1">
      <c r="A10" s="30"/>
      <c r="B10" s="31"/>
      <c r="C10" s="32"/>
      <c r="D10" s="33" t="s">
        <v>23</v>
      </c>
      <c r="E10" s="34">
        <f>'[1] Planilha TAC 2013'!$H$13</f>
        <v>1088.64</v>
      </c>
      <c r="F10" s="34">
        <f aca="true" t="shared" si="0" ref="F10:K10">F9*$E$10</f>
        <v>1088.64</v>
      </c>
      <c r="G10" s="34">
        <f t="shared" si="0"/>
        <v>0</v>
      </c>
      <c r="H10" s="34">
        <f t="shared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</row>
    <row r="11" spans="1:11" ht="14.25" customHeight="1">
      <c r="A11" s="35" t="s">
        <v>24</v>
      </c>
      <c r="B11" s="36" t="s">
        <v>25</v>
      </c>
      <c r="C11" s="37" t="s">
        <v>26</v>
      </c>
      <c r="D11" s="33" t="s">
        <v>22</v>
      </c>
      <c r="E11" s="28">
        <f>E12/$E$34</f>
        <v>0.9729031178937392</v>
      </c>
      <c r="F11" s="28">
        <v>0.3</v>
      </c>
      <c r="G11" s="28">
        <v>0.35</v>
      </c>
      <c r="H11" s="28">
        <v>0.35</v>
      </c>
      <c r="I11" s="112"/>
      <c r="J11" s="28"/>
      <c r="K11" s="113"/>
    </row>
    <row r="12" spans="1:11" ht="20.25" customHeight="1">
      <c r="A12" s="38"/>
      <c r="B12" s="39"/>
      <c r="C12" s="40"/>
      <c r="D12" s="33" t="s">
        <v>23</v>
      </c>
      <c r="E12" s="34">
        <f>'[1] Planilha TAC 2013'!$H$15</f>
        <v>39087.2</v>
      </c>
      <c r="F12" s="34">
        <f aca="true" t="shared" si="1" ref="F12:K12">F11*$E$12</f>
        <v>11726.159999999998</v>
      </c>
      <c r="G12" s="34">
        <f t="shared" si="1"/>
        <v>13680.519999999999</v>
      </c>
      <c r="H12" s="34">
        <f t="shared" si="1"/>
        <v>13680.519999999999</v>
      </c>
      <c r="I12" s="34">
        <f t="shared" si="1"/>
        <v>0</v>
      </c>
      <c r="J12" s="34">
        <f t="shared" si="1"/>
        <v>0</v>
      </c>
      <c r="K12" s="114">
        <f t="shared" si="1"/>
        <v>0</v>
      </c>
    </row>
    <row r="13" spans="1:11" ht="14.25" customHeight="1">
      <c r="A13" s="24"/>
      <c r="B13" s="25"/>
      <c r="C13" s="41"/>
      <c r="D13" s="33" t="s">
        <v>22</v>
      </c>
      <c r="E13" s="28">
        <f>E14/$E$34</f>
        <v>0</v>
      </c>
      <c r="F13" s="28"/>
      <c r="G13" s="28"/>
      <c r="H13" s="28"/>
      <c r="I13" s="112"/>
      <c r="J13" s="28"/>
      <c r="K13" s="113"/>
    </row>
    <row r="14" spans="1:11" ht="19.5" customHeight="1">
      <c r="A14" s="38"/>
      <c r="B14" s="42"/>
      <c r="C14" s="43"/>
      <c r="D14" s="33" t="s">
        <v>23</v>
      </c>
      <c r="E14" s="34"/>
      <c r="F14" s="34">
        <f aca="true" t="shared" si="2" ref="F14:K14">F13*$E$14</f>
        <v>0</v>
      </c>
      <c r="G14" s="34">
        <f t="shared" si="2"/>
        <v>0</v>
      </c>
      <c r="H14" s="34">
        <f t="shared" si="2"/>
        <v>0</v>
      </c>
      <c r="I14" s="34">
        <f t="shared" si="2"/>
        <v>0</v>
      </c>
      <c r="J14" s="34">
        <f t="shared" si="2"/>
        <v>0</v>
      </c>
      <c r="K14" s="114">
        <f t="shared" si="2"/>
        <v>0</v>
      </c>
    </row>
    <row r="15" spans="1:11" ht="14.25" customHeight="1">
      <c r="A15" s="24"/>
      <c r="B15" s="25"/>
      <c r="C15" s="41"/>
      <c r="D15" s="33" t="s">
        <v>22</v>
      </c>
      <c r="E15" s="28">
        <f>E16/$E$34</f>
        <v>0</v>
      </c>
      <c r="F15" s="28"/>
      <c r="G15" s="28"/>
      <c r="H15" s="28"/>
      <c r="I15" s="112"/>
      <c r="J15" s="28"/>
      <c r="K15" s="113"/>
    </row>
    <row r="16" spans="1:11" ht="22.5" customHeight="1">
      <c r="A16" s="38"/>
      <c r="B16" s="42"/>
      <c r="C16" s="43"/>
      <c r="D16" s="33" t="s">
        <v>23</v>
      </c>
      <c r="E16" s="34"/>
      <c r="F16" s="34">
        <f aca="true" t="shared" si="3" ref="F16:K16">F15*$E$16</f>
        <v>0</v>
      </c>
      <c r="G16" s="34">
        <f t="shared" si="3"/>
        <v>0</v>
      </c>
      <c r="H16" s="34">
        <f t="shared" si="3"/>
        <v>0</v>
      </c>
      <c r="I16" s="34">
        <f t="shared" si="3"/>
        <v>0</v>
      </c>
      <c r="J16" s="34">
        <f t="shared" si="3"/>
        <v>0</v>
      </c>
      <c r="K16" s="114">
        <f t="shared" si="3"/>
        <v>0</v>
      </c>
    </row>
    <row r="17" spans="1:11" ht="14.25" customHeight="1">
      <c r="A17" s="24"/>
      <c r="B17" s="25"/>
      <c r="C17" s="41"/>
      <c r="D17" s="33" t="s">
        <v>22</v>
      </c>
      <c r="E17" s="28">
        <f>E18/$E$34</f>
        <v>0</v>
      </c>
      <c r="F17" s="29"/>
      <c r="G17" s="28"/>
      <c r="H17" s="28"/>
      <c r="I17" s="112"/>
      <c r="J17" s="115"/>
      <c r="K17" s="116"/>
    </row>
    <row r="18" spans="1:11" ht="18" customHeight="1">
      <c r="A18" s="44"/>
      <c r="B18" s="45"/>
      <c r="C18" s="43"/>
      <c r="D18" s="33" t="s">
        <v>23</v>
      </c>
      <c r="E18" s="34"/>
      <c r="F18" s="34">
        <f>F17*$E$16</f>
        <v>0</v>
      </c>
      <c r="G18" s="34"/>
      <c r="H18" s="34"/>
      <c r="I18" s="34"/>
      <c r="J18" s="51"/>
      <c r="K18" s="117"/>
    </row>
    <row r="19" spans="1:11" ht="14.25" customHeight="1">
      <c r="A19" s="46"/>
      <c r="B19" s="47"/>
      <c r="C19" s="41"/>
      <c r="D19" s="33" t="s">
        <v>22</v>
      </c>
      <c r="E19" s="28">
        <f>E20/$E$34</f>
        <v>0</v>
      </c>
      <c r="F19" s="28"/>
      <c r="G19" s="28"/>
      <c r="H19" s="28"/>
      <c r="I19" s="112"/>
      <c r="J19" s="28"/>
      <c r="K19" s="113"/>
    </row>
    <row r="20" spans="1:11" ht="18" customHeight="1">
      <c r="A20" s="48"/>
      <c r="B20" s="49"/>
      <c r="C20" s="43"/>
      <c r="D20" s="33" t="s">
        <v>23</v>
      </c>
      <c r="E20" s="34"/>
      <c r="F20" s="34">
        <f>F19*$E$20</f>
        <v>0</v>
      </c>
      <c r="G20" s="34"/>
      <c r="H20" s="34"/>
      <c r="I20" s="34"/>
      <c r="J20" s="34"/>
      <c r="K20" s="114"/>
    </row>
    <row r="21" spans="1:12" ht="14.25" customHeight="1">
      <c r="A21" s="35"/>
      <c r="B21" s="47"/>
      <c r="C21" s="41"/>
      <c r="D21" s="33" t="s">
        <v>22</v>
      </c>
      <c r="E21" s="28">
        <f>E22/$E$34</f>
        <v>0</v>
      </c>
      <c r="F21" s="28"/>
      <c r="G21" s="29"/>
      <c r="H21" s="50"/>
      <c r="I21" s="112"/>
      <c r="J21" s="115"/>
      <c r="K21" s="113"/>
      <c r="L21" s="118"/>
    </row>
    <row r="22" spans="1:11" ht="14.25" customHeight="1">
      <c r="A22" s="44"/>
      <c r="B22" s="49"/>
      <c r="C22" s="43"/>
      <c r="D22" s="33" t="s">
        <v>23</v>
      </c>
      <c r="E22" s="34"/>
      <c r="F22" s="34">
        <f>F21*$E$22</f>
        <v>0</v>
      </c>
      <c r="G22" s="34"/>
      <c r="H22" s="51"/>
      <c r="I22" s="34"/>
      <c r="J22" s="51"/>
      <c r="K22" s="114"/>
    </row>
    <row r="23" spans="1:11" ht="14.25" customHeight="1">
      <c r="A23" s="52"/>
      <c r="B23" s="47"/>
      <c r="C23" s="53"/>
      <c r="D23" s="54" t="s">
        <v>22</v>
      </c>
      <c r="E23" s="28">
        <f>E24/$E$34</f>
        <v>0</v>
      </c>
      <c r="F23" s="28"/>
      <c r="G23" s="28"/>
      <c r="H23" s="28"/>
      <c r="I23" s="119"/>
      <c r="J23" s="115"/>
      <c r="K23" s="113"/>
    </row>
    <row r="24" spans="1:11" ht="14.25" customHeight="1">
      <c r="A24" s="55"/>
      <c r="B24" s="49"/>
      <c r="C24" s="56"/>
      <c r="D24" s="54" t="s">
        <v>23</v>
      </c>
      <c r="E24" s="34"/>
      <c r="F24" s="34">
        <f>F23*$E$24</f>
        <v>0</v>
      </c>
      <c r="G24" s="34"/>
      <c r="H24" s="34"/>
      <c r="I24" s="51"/>
      <c r="J24" s="51"/>
      <c r="K24" s="114"/>
    </row>
    <row r="25" spans="1:11" ht="14.25" customHeight="1">
      <c r="A25" s="35"/>
      <c r="B25" s="57"/>
      <c r="C25" s="53"/>
      <c r="D25" s="33" t="s">
        <v>22</v>
      </c>
      <c r="E25" s="28">
        <f>E26/$E$34</f>
        <v>0</v>
      </c>
      <c r="F25" s="50"/>
      <c r="G25" s="50"/>
      <c r="H25" s="50"/>
      <c r="I25" s="119"/>
      <c r="J25" s="28"/>
      <c r="K25" s="111"/>
    </row>
    <row r="26" spans="1:11" ht="14.25" customHeight="1">
      <c r="A26" s="38"/>
      <c r="B26" s="58"/>
      <c r="C26" s="56"/>
      <c r="D26" s="33" t="s">
        <v>23</v>
      </c>
      <c r="E26" s="34"/>
      <c r="F26" s="51">
        <f>F25*$E$26</f>
        <v>0</v>
      </c>
      <c r="G26" s="59"/>
      <c r="H26" s="51"/>
      <c r="I26" s="51"/>
      <c r="J26" s="34"/>
      <c r="K26" s="114"/>
    </row>
    <row r="27" spans="1:11" ht="14.25" customHeight="1">
      <c r="A27" s="38"/>
      <c r="B27" s="47"/>
      <c r="C27" s="41"/>
      <c r="D27" s="33" t="s">
        <v>22</v>
      </c>
      <c r="E27" s="28">
        <f>E28/$E$34</f>
        <v>0</v>
      </c>
      <c r="F27" s="29"/>
      <c r="G27" s="28"/>
      <c r="H27" s="28"/>
      <c r="I27" s="119"/>
      <c r="J27" s="28"/>
      <c r="K27" s="111"/>
    </row>
    <row r="28" spans="1:11" ht="19.5" customHeight="1">
      <c r="A28" s="38"/>
      <c r="B28" s="49"/>
      <c r="C28" s="43"/>
      <c r="D28" s="33" t="s">
        <v>23</v>
      </c>
      <c r="E28" s="34"/>
      <c r="F28" s="34">
        <f>F27*$E$28</f>
        <v>0</v>
      </c>
      <c r="G28" s="34"/>
      <c r="H28" s="60"/>
      <c r="I28" s="51"/>
      <c r="J28" s="34"/>
      <c r="K28" s="114"/>
    </row>
    <row r="29" spans="1:11" ht="14.25" customHeight="1">
      <c r="A29" s="38"/>
      <c r="B29" s="47"/>
      <c r="C29" s="41"/>
      <c r="D29" s="33" t="s">
        <v>22</v>
      </c>
      <c r="E29" s="28">
        <f>E30/$E$34</f>
        <v>0</v>
      </c>
      <c r="F29" s="29"/>
      <c r="G29" s="28"/>
      <c r="H29" s="28"/>
      <c r="I29" s="119"/>
      <c r="J29" s="29"/>
      <c r="K29" s="113"/>
    </row>
    <row r="30" spans="1:11" ht="14.25" customHeight="1">
      <c r="A30" s="38"/>
      <c r="B30" s="49"/>
      <c r="C30" s="43"/>
      <c r="D30" s="33" t="s">
        <v>23</v>
      </c>
      <c r="E30" s="34"/>
      <c r="F30" s="34">
        <f>F29*$E$30</f>
        <v>0</v>
      </c>
      <c r="G30" s="34"/>
      <c r="H30" s="34"/>
      <c r="I30" s="51"/>
      <c r="J30" s="34"/>
      <c r="K30" s="114"/>
    </row>
    <row r="31" spans="1:11" ht="14.25" customHeight="1">
      <c r="A31" s="38"/>
      <c r="B31" s="47"/>
      <c r="C31" s="41"/>
      <c r="D31" s="33" t="s">
        <v>22</v>
      </c>
      <c r="E31" s="28">
        <f>E32/$E$34</f>
        <v>0</v>
      </c>
      <c r="F31" s="50"/>
      <c r="G31" s="50"/>
      <c r="H31" s="50"/>
      <c r="I31" s="119"/>
      <c r="J31" s="29"/>
      <c r="K31" s="113"/>
    </row>
    <row r="32" spans="1:11" ht="14.25" customHeight="1">
      <c r="A32" s="38"/>
      <c r="B32" s="49"/>
      <c r="C32" s="43"/>
      <c r="D32" s="61" t="s">
        <v>23</v>
      </c>
      <c r="E32" s="34"/>
      <c r="F32" s="51">
        <f aca="true" t="shared" si="4" ref="F32:K32">F31*$E$32</f>
        <v>0</v>
      </c>
      <c r="G32" s="51">
        <f t="shared" si="4"/>
        <v>0</v>
      </c>
      <c r="H32" s="51">
        <f t="shared" si="4"/>
        <v>0</v>
      </c>
      <c r="I32" s="51">
        <f t="shared" si="4"/>
        <v>0</v>
      </c>
      <c r="J32" s="34">
        <f t="shared" si="4"/>
        <v>0</v>
      </c>
      <c r="K32" s="114">
        <f t="shared" si="4"/>
        <v>0</v>
      </c>
    </row>
    <row r="33" spans="1:12" ht="14.25" customHeight="1">
      <c r="A33" s="62" t="s">
        <v>27</v>
      </c>
      <c r="B33" s="63"/>
      <c r="C33" s="64"/>
      <c r="D33" s="65" t="s">
        <v>22</v>
      </c>
      <c r="E33" s="66">
        <f>E9+E11+E13++E15+E17+E19+E21+E23+E25+E27+E29+E31</f>
        <v>1</v>
      </c>
      <c r="F33" s="66">
        <f aca="true" t="shared" si="5" ref="F33:K33">F34/$E$34</f>
        <v>0.3189678174743826</v>
      </c>
      <c r="G33" s="66">
        <f t="shared" si="5"/>
        <v>0.3405160912628087</v>
      </c>
      <c r="H33" s="66">
        <f t="shared" si="5"/>
        <v>0.3405160912628087</v>
      </c>
      <c r="I33" s="66">
        <f t="shared" si="5"/>
        <v>0</v>
      </c>
      <c r="J33" s="66">
        <f t="shared" si="5"/>
        <v>0</v>
      </c>
      <c r="K33" s="66">
        <f t="shared" si="5"/>
        <v>0</v>
      </c>
      <c r="L33" s="118"/>
    </row>
    <row r="34" spans="1:12" ht="13.5" customHeight="1">
      <c r="A34" s="67"/>
      <c r="B34" s="68"/>
      <c r="C34" s="69"/>
      <c r="D34" s="70" t="s">
        <v>23</v>
      </c>
      <c r="E34" s="71">
        <f>E10+E12+E14+E16+E18+E20+E22+E24+E26+E28+E30+E32</f>
        <v>40175.84</v>
      </c>
      <c r="F34" s="71">
        <f aca="true" t="shared" si="6" ref="F34:K34">F10+F12+F14+F16+F20+F22+F24+F26+F28+F30+F32</f>
        <v>12814.799999999997</v>
      </c>
      <c r="G34" s="71">
        <f>G10+G12+G14+G16+G18+G20+G22+G24+G26+G28+G30+G32</f>
        <v>13680.519999999999</v>
      </c>
      <c r="H34" s="71">
        <f>H10+H12+H14+H16+H18+H20+H22+H24+H26+H28+H30+H32</f>
        <v>13680.519999999999</v>
      </c>
      <c r="I34" s="71">
        <f>I10+I12+I14+I16+I18+I20+I22+I24+I26+I28+I30+I32</f>
        <v>0</v>
      </c>
      <c r="J34" s="71">
        <f t="shared" si="6"/>
        <v>0</v>
      </c>
      <c r="K34" s="120">
        <f t="shared" si="6"/>
        <v>0</v>
      </c>
      <c r="L34" s="121"/>
    </row>
    <row r="35" spans="1:11" ht="3.75" customHeight="1">
      <c r="A35" s="72"/>
      <c r="B35" s="72"/>
      <c r="C35" s="72"/>
      <c r="D35" s="73"/>
      <c r="E35" s="73"/>
      <c r="F35" s="72"/>
      <c r="G35" s="72"/>
      <c r="H35" s="72"/>
      <c r="I35" s="72"/>
      <c r="J35" s="72"/>
      <c r="K35" s="72"/>
    </row>
    <row r="36" spans="1:13" ht="14.25" customHeight="1">
      <c r="A36" s="74"/>
      <c r="B36" s="75"/>
      <c r="C36" s="75"/>
      <c r="D36" s="75"/>
      <c r="E36" s="75"/>
      <c r="F36" s="75"/>
      <c r="G36" s="76"/>
      <c r="H36" s="77"/>
      <c r="I36" s="122"/>
      <c r="J36" s="122"/>
      <c r="K36" s="123"/>
      <c r="M36" s="124" t="s">
        <v>28</v>
      </c>
    </row>
    <row r="37" spans="1:11" ht="14.25" customHeight="1">
      <c r="A37" s="78"/>
      <c r="B37" s="79"/>
      <c r="C37" s="80" t="s">
        <v>29</v>
      </c>
      <c r="D37" s="81"/>
      <c r="E37" s="82"/>
      <c r="F37" s="83" t="s">
        <v>30</v>
      </c>
      <c r="G37" s="84"/>
      <c r="H37" s="85" t="s">
        <v>31</v>
      </c>
      <c r="I37" s="125"/>
      <c r="J37" s="125"/>
      <c r="K37" s="126"/>
    </row>
    <row r="38" spans="1:11" ht="14.25" customHeight="1">
      <c r="A38" s="86"/>
      <c r="B38" s="87" t="s">
        <v>32</v>
      </c>
      <c r="C38" s="87"/>
      <c r="D38" s="88"/>
      <c r="E38" s="89" t="s">
        <v>33</v>
      </c>
      <c r="F38" s="89"/>
      <c r="G38" s="90"/>
      <c r="H38" s="91"/>
      <c r="I38" s="125"/>
      <c r="J38" s="125"/>
      <c r="K38" s="127"/>
    </row>
    <row r="39" spans="1:11" ht="13.5" customHeight="1">
      <c r="A39" s="92"/>
      <c r="B39" s="80" t="s">
        <v>34</v>
      </c>
      <c r="C39" s="81"/>
      <c r="D39" s="93"/>
      <c r="E39" s="93"/>
      <c r="F39" s="94"/>
      <c r="G39" s="95"/>
      <c r="H39" s="91"/>
      <c r="I39" s="125"/>
      <c r="J39" s="125"/>
      <c r="K39" s="127"/>
    </row>
    <row r="40" spans="1:11" ht="14.25" customHeight="1">
      <c r="A40" s="96"/>
      <c r="B40" s="97" t="s">
        <v>35</v>
      </c>
      <c r="C40" s="97"/>
      <c r="D40" s="98"/>
      <c r="E40" s="98"/>
      <c r="F40" s="99"/>
      <c r="G40" s="100"/>
      <c r="H40" s="101"/>
      <c r="I40" s="99"/>
      <c r="J40" s="99"/>
      <c r="K40" s="128"/>
    </row>
    <row r="41" ht="13.5" customHeight="1"/>
    <row r="42" ht="13.5" customHeight="1"/>
    <row r="43" ht="13.5" customHeight="1"/>
  </sheetData>
  <sheetProtection/>
  <mergeCells count="52">
    <mergeCell ref="A3:K3"/>
    <mergeCell ref="A5:K5"/>
    <mergeCell ref="A6:C6"/>
    <mergeCell ref="D6:E6"/>
    <mergeCell ref="F6:G6"/>
    <mergeCell ref="I6:K6"/>
    <mergeCell ref="A7:C7"/>
    <mergeCell ref="D7:H7"/>
    <mergeCell ref="I7:K7"/>
    <mergeCell ref="C37:D37"/>
    <mergeCell ref="F37:G37"/>
    <mergeCell ref="B38:C38"/>
    <mergeCell ref="E38:F38"/>
    <mergeCell ref="B39:C39"/>
    <mergeCell ref="B40:C40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A33:C34"/>
  </mergeCells>
  <printOptions/>
  <pageMargins left="0.3937007874015748" right="0.3937007874015748" top="0.6" bottom="0.1968503937007874" header="0.18" footer="0"/>
  <pageSetup horizontalDpi="300" verticalDpi="300" orientation="landscape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Ricardo</cp:lastModifiedBy>
  <cp:lastPrinted>2018-08-27T19:30:14Z</cp:lastPrinted>
  <dcterms:created xsi:type="dcterms:W3CDTF">2006-09-22T13:55:22Z</dcterms:created>
  <dcterms:modified xsi:type="dcterms:W3CDTF">2019-11-29T18:44:13Z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1046-11.2.0.9052</vt:lpwstr>
  </property>
</Properties>
</file>