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1"/>
  </bookViews>
  <sheets>
    <sheet name="Orientações  - BDI" sheetId="1" r:id="rId1"/>
    <sheet name="Const. Edifícios" sheetId="2" r:id="rId2"/>
    <sheet name="Rodovias e Ferrovias" sheetId="3" r:id="rId3"/>
    <sheet name="Materiais e Equipamentos" sheetId="4" r:id="rId4"/>
  </sheets>
  <definedNames>
    <definedName name="_xlnm.Print_Area" localSheetId="1">'Const. Edifícios'!$A$1:$G$66</definedName>
    <definedName name="_xlnm.Print_Area" localSheetId="3">'Materiais e Equipamentos'!$A$1:$G$66</definedName>
    <definedName name="_xlnm.Print_Area" localSheetId="2">'Rodovias e Ferrovias'!$A$1:$G$66</definedName>
    <definedName name="OLE_LINK1" localSheetId="0">'Orientações  - BDI'!$A$5</definedName>
    <definedName name="OLE_LINK4" localSheetId="0">'Orientações  - BDI'!$A$1</definedName>
    <definedName name="Z_F64E8AEA_46A4_48B2_AA27_64911F218B15_.wvu.Cols" localSheetId="1" hidden="1">'Const. Edifícios'!$I:$K</definedName>
    <definedName name="Z_F64E8AEA_46A4_48B2_AA27_64911F218B15_.wvu.Cols" localSheetId="3" hidden="1">'Materiais e Equipamentos'!$I:$K</definedName>
    <definedName name="Z_F64E8AEA_46A4_48B2_AA27_64911F218B15_.wvu.Cols" localSheetId="2" hidden="1">'Rodovias e Ferrovias'!$I:$K</definedName>
    <definedName name="Z_F64E8AEA_46A4_48B2_AA27_64911F218B15_.wvu.PrintArea" localSheetId="1" hidden="1">'Const. Edifícios'!$A$1:$G$66</definedName>
    <definedName name="Z_F64E8AEA_46A4_48B2_AA27_64911F218B15_.wvu.PrintArea" localSheetId="3" hidden="1">'Materiais e Equipamentos'!$A$1:$G$66</definedName>
    <definedName name="Z_F64E8AEA_46A4_48B2_AA27_64911F218B15_.wvu.PrintArea" localSheetId="2" hidden="1">'Rodovias e Ferrovias'!$A$1:$G$66</definedName>
    <definedName name="Z_F64E8AEA_46A4_48B2_AA27_64911F218B15_.wvu.Rows" localSheetId="1" hidden="1">'Const. Edifícios'!$32:$32</definedName>
    <definedName name="Z_F64E8AEA_46A4_48B2_AA27_64911F218B15_.wvu.Rows" localSheetId="3" hidden="1">'Materiais e Equipamentos'!$33:$33</definedName>
    <definedName name="Z_F64E8AEA_46A4_48B2_AA27_64911F218B15_.wvu.Rows" localSheetId="2" hidden="1">'Rodovias e Ferrovias'!$33:$33</definedName>
  </definedNames>
  <calcPr fullCalcOnLoad="1"/>
</workbook>
</file>

<file path=xl/sharedStrings.xml><?xml version="1.0" encoding="utf-8"?>
<sst xmlns="http://schemas.openxmlformats.org/spreadsheetml/2006/main" count="313" uniqueCount="171">
  <si>
    <t>Senhores Orçamentistas</t>
  </si>
  <si>
    <t>1.</t>
  </si>
  <si>
    <t>Em atenção ao estabelecido pelo Acórdão 2622/2013 - TCU - Plenário indicamos a utilização dos seguintes parâmetros para taxas de BDI:</t>
  </si>
  <si>
    <t>VALORES DE BDI POR TIPO DE OBRA</t>
  </si>
  <si>
    <t>TIPO DE OBRA</t>
  </si>
  <si>
    <t>1 Quartil</t>
  </si>
  <si>
    <t>Médio</t>
  </si>
  <si>
    <t>3 Quartil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</si>
  <si>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</si>
  <si>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</si>
  <si>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</si>
  <si>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</si>
  <si>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</si>
  <si>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</si>
  <si>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1.1.</t>
  </si>
  <si>
    <t>Se a indicação de BDI pelo Tomador estiver dentro dos limites acima não há a necessidade de justificativa técnica.</t>
  </si>
  <si>
    <t>1.1.1.</t>
  </si>
  <si>
    <t>Também deve ser apresentado detalhamento do BDI, admitindo-se em sua composição os seguintes itens: Administração Central, Seguro + Garantia, Risco, Despesas Financeiras, Lucro, Tributos (PIS, COFINS, ISS).</t>
  </si>
  <si>
    <t xml:space="preserve"> </t>
  </si>
  <si>
    <t>Onde:</t>
  </si>
  <si>
    <t>AC: taxa de administração central;</t>
  </si>
  <si>
    <t>S: taxa de seguros;</t>
  </si>
  <si>
    <t>R: taxa de riscos;</t>
  </si>
  <si>
    <t>G: taxa de garantias;</t>
  </si>
  <si>
    <t>DF: taxa de despesas financeiras;</t>
  </si>
  <si>
    <t>L: taxa de lucro/remuneração;</t>
  </si>
  <si>
    <t>I: taxa de incidência de impostos (PIS, COFINS, ISS).</t>
  </si>
  <si>
    <t>1.1.3.</t>
  </si>
  <si>
    <t>Os percentuais de Impostos a serem adotados devem ser indicados pelo Tomador, conforme legislação vigente.</t>
  </si>
  <si>
    <t>1.1.3.1.</t>
  </si>
  <si>
    <t>Para o ISS, deverão ser definidos pelo Tomador, através de declaração informativa, conforme legislação tributária municipal, a base de cálculo e, sobre esta, a respectiva alíquota do ISS, que será um percentual entre 2% e 5%.</t>
  </si>
  <si>
    <t>1.1.3.2.</t>
  </si>
  <si>
    <t>As tabelas acima foram construídas sem considerar a desoneração sobre a folha de pagamento prevista na Lei n° 12.844/2013. Para análise de orçamentos considerando a contribuição previdenciária sobre a receita bruta deverá ser somada a alíquota de 2% no item impostos.</t>
  </si>
  <si>
    <t>1.2.</t>
  </si>
  <si>
    <t>Para enquadramento em cada tipo de obra deve-se observar a preponderância dos serviços correlatos no orçamento do empreendimento, ou então, quando for viável tecnicamente, o desmembramento do orçamento em quantos forem os tipos de obra.</t>
  </si>
  <si>
    <t>1.3.</t>
  </si>
  <si>
    <t>Para o tipo de obra "Construção de Edifícios"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</si>
  <si>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1.4.</t>
  </si>
  <si>
    <t>Para o tipo de obra "Construção de Rodovias e Ferrovias"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</si>
  <si>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1.5.</t>
  </si>
  <si>
    <t>Para o tipo de obra "Construção de Redes de Abastecimento de Água, Coleta de Esgoto e Construções Correlatas"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</si>
  <si>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1.6.</t>
  </si>
  <si>
    <t>Para o tipo de obra "Construção e Manutenção de Estações e Redes de Distribuição de Energia Elétrica"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</si>
  <si>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>1.7.</t>
  </si>
  <si>
    <t xml:space="preserve">Para o tipo de obra "Portuárias, Marítimas e Fluviais"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d'água. </t>
  </si>
  <si>
    <t>1.8.</t>
  </si>
  <si>
    <t xml:space="preserve">Caso o tipo de obra em análise não se enquadre em nenhum dos itens das tabelas acima, deverá ser realizada consulta no site do IBGE CNAE 2.0 (http://www.cnae.ibge.gov.br/estrutura.asp) para verificar o correto enquadramento. </t>
  </si>
  <si>
    <t>BDI DIFERENCIADO</t>
  </si>
  <si>
    <t>1.9.</t>
  </si>
  <si>
    <r>
      <t xml:space="preserve">Enquadram-se como </t>
    </r>
    <r>
      <rPr>
        <u val="single"/>
        <sz val="10"/>
        <rFont val="Arial"/>
        <family val="2"/>
      </rPr>
      <t>"Fornecimento de Materiais e Equipamentos</t>
    </r>
    <r>
      <rPr>
        <sz val="10"/>
        <rFont val="Arial"/>
        <family val="2"/>
      </rPr>
      <t xml:space="preserve">", conforme tabela apresentada no item 1 desta CE, especificamente o fornecimento de </t>
    </r>
    <r>
      <rPr>
        <u val="single"/>
        <sz val="10"/>
        <rFont val="Arial"/>
        <family val="2"/>
      </rPr>
      <t>materiais e equipamentos relevantes de natureza específica</t>
    </r>
    <r>
      <rPr>
        <sz val="10"/>
        <rFont val="Arial"/>
        <family val="2"/>
      </rPr>
      <t>, como é o caso de:</t>
    </r>
  </si>
  <si>
    <t>- materiais betuminosos para obras rodoviárias,</t>
  </si>
  <si>
    <t>- tubos de ferro fundido ou PVC para obras de abastecimento de água,</t>
  </si>
  <si>
    <t>- elevadores e escadas rolantes para obras aeroportuárias.</t>
  </si>
  <si>
    <t>1.9.1.</t>
  </si>
  <si>
    <r>
      <t xml:space="preserve">Sempre que possível, o Tomador deve proceder ao fornecimento de </t>
    </r>
    <r>
      <rPr>
        <u val="single"/>
        <sz val="10"/>
        <rFont val="Arial"/>
        <family val="2"/>
      </rPr>
      <t>materiais e equipamentos relevantes de natureza específica</t>
    </r>
    <r>
      <rPr>
        <sz val="10"/>
        <rFont val="Arial"/>
        <family val="2"/>
      </rPr>
      <t xml:space="preserve"> em separado da obras.</t>
    </r>
  </si>
  <si>
    <t>1.9.2.</t>
  </si>
  <si>
    <r>
      <t xml:space="preserve">Comprovada a inviabilidade técnico-econômica de parcelamento do objeto da licitação, os itens de </t>
    </r>
    <r>
      <rPr>
        <u val="single"/>
        <sz val="10"/>
        <rFont val="Arial"/>
        <family val="2"/>
      </rPr>
      <t>fornecimento de materiais e equipamentos relevantes de natureza específica,</t>
    </r>
    <r>
      <rPr>
        <sz val="10"/>
        <rFont val="Arial"/>
        <family val="2"/>
      </rPr>
      <t xml:space="preserve"> que possam ser fornecidos por empresas com especialidades próprias e diversas e que representem percentual significativo do preço global da obra devem apresentar incidência de taxa de BDI reduzida em relação à taxa aplicável aos demais itens da obra.</t>
    </r>
  </si>
  <si>
    <t>1.9.2.1.</t>
  </si>
  <si>
    <r>
      <t xml:space="preserve">Cabe ao Tomador avaliar em cada caso concreto, quando da justificativa técnica e econômica para o não parcelamento da obra, qual é o percentual significativo do preço global para aplicação do BDI diferenciado sobre o </t>
    </r>
    <r>
      <rPr>
        <u val="single"/>
        <sz val="10"/>
        <rFont val="Arial"/>
        <family val="2"/>
      </rPr>
      <t>fornecimento de materiais e equipamentos relevantes de natureza específica</t>
    </r>
    <r>
      <rPr>
        <sz val="10"/>
        <rFont val="Arial"/>
        <family val="2"/>
      </rPr>
      <t xml:space="preserve">, levando em conta a natureza específica desses bens e as características da obra. </t>
    </r>
  </si>
  <si>
    <t>1.9.2.2.</t>
  </si>
  <si>
    <r>
      <t xml:space="preserve">No entanto são necessariamente enquadrados como </t>
    </r>
    <r>
      <rPr>
        <u val="single"/>
        <sz val="10"/>
        <rFont val="Arial"/>
        <family val="2"/>
      </rPr>
      <t>fornecimento de materiais e equipamentos relevantes de natureza específica</t>
    </r>
    <r>
      <rPr>
        <sz val="10"/>
        <rFont val="Arial"/>
        <family val="2"/>
      </rPr>
      <t xml:space="preserve"> aqueles que correspondem, isoladamente, a 18% do VI da obra ou totalizem, no mínimo, R$ 1.500.000,00, ressalvado o disposto no item 1.9.3.</t>
    </r>
  </si>
  <si>
    <t>1.9.2.3.</t>
  </si>
  <si>
    <t>Para tanto, os materiais e equipamentos devem compor itens próprios na planilha orçamentária, apartados de sua instalação, assentamento ou produção, p. ex., conjunto motor-bomba, tubulação de ferro fundido e material betuminoso, respectivamente.</t>
  </si>
  <si>
    <t>1.9.2.4.</t>
  </si>
  <si>
    <t>Excepcionalmente, no caso de fornecimento de equipamentos, sistemas e materiais em que o contratado não atue como intermediário entre o fabricante e a administração pública ou que tenham projetos, fabricação e logísticas não padronizados e não enquadrados como itens de fabricação regular e contínua, nos mercados nacional ou internacional, o BDI poderá ser calculado e justificado com base na complexidade de sua aquisição.</t>
  </si>
  <si>
    <t>1.9.3.</t>
  </si>
  <si>
    <t>A adoção de taxa de BDI reduzida somente se justifica no caso de ficarem satisfeitas cumulativamente as seguintes condições:</t>
  </si>
  <si>
    <t>- fornecimento de materiais e equipamentos que possam ser contratados diretamente do fabricante ou de fornecedor com especialidade própria e diversa da contratada principal;</t>
  </si>
  <si>
    <t>- que se constitua mera intermediação entre a construtora e o fabricante;</t>
  </si>
  <si>
    <t>- que a intermediação para fornecimento de equipamentos seja atividade residual da construtora.</t>
  </si>
  <si>
    <t>1.9.4.</t>
  </si>
  <si>
    <t>Para simples aquisição de materiais, tendo em vista que a atuação da construtora está restrita à efetivação da compra e à adoção de providências quanto ao transporte e ao armazenamento desse material, deve-se aplicar BDI diferenciado (reduzido).</t>
  </si>
  <si>
    <t>1.9.5.</t>
  </si>
  <si>
    <t>Não cabe BDI diferenciado para os demais materiais e equipamentos adquiridos pela construtora e usualmente processados, transformados ou consumidos na obra para a execução de serviços comuns.</t>
  </si>
  <si>
    <t>2.</t>
  </si>
  <si>
    <t>Quando a taxa de BDI indicada pelo Tomador estiver fora dos patamares estipulados no item 1, o detalhamento do BDI deve ser acompanhado de relatório técnico circunstanciado, justificando a adoção do percentual adotado para cada parcela do BDI, assinado pelo profissional responsável técnico do orçamento, usando como diretriz os percentuais apresentados nas tabelas abaixo.</t>
  </si>
  <si>
    <t>2.1.</t>
  </si>
  <si>
    <t>Poderão ser adotados percentuais diferentes daqueles constantes nestas tabelas, levando-se sempre em consideração as peculiaridades de cada caso concreto.</t>
  </si>
  <si>
    <t>2.2.</t>
  </si>
  <si>
    <t>Para o tipo de obra "Construção de Edifícios":</t>
  </si>
  <si>
    <t>PARCELA DO BDI</t>
  </si>
  <si>
    <t>Administração Central</t>
  </si>
  <si>
    <t>Seguro e Garantia</t>
  </si>
  <si>
    <t>Risco</t>
  </si>
  <si>
    <t>Despesas Financeiras</t>
  </si>
  <si>
    <t>Lucro</t>
  </si>
  <si>
    <t>PIS, COFINS e ISSQN</t>
  </si>
  <si>
    <t>Conforme legislação específica</t>
  </si>
  <si>
    <t>2.3.</t>
  </si>
  <si>
    <t>Para o tipo de obra "Construção de Rodovias e Ferrovias":</t>
  </si>
  <si>
    <t>2.4.</t>
  </si>
  <si>
    <t>Para o tipo de obra "Construção de Redes de Abastecimento de Água, Coleta de Esgoto e Construções Correlatas":</t>
  </si>
  <si>
    <t>2.5.</t>
  </si>
  <si>
    <t xml:space="preserve">Para o tipo de obra "Construção e Manutenção de Estações e Redes de Distribuição de Energia Elétrica"  </t>
  </si>
  <si>
    <t>2.6.</t>
  </si>
  <si>
    <t>Para o tipo de obra "Portuárias, Marítimas e Fluviais":</t>
  </si>
  <si>
    <t>2.7.</t>
  </si>
  <si>
    <t>Para "Fornecimento de Materiais e Equipamentos":</t>
  </si>
  <si>
    <t>3.</t>
  </si>
  <si>
    <t>Reiteramos que, por determinação do TCU, não é admitida a inclusão de IRPJ e CSLL no BDI, bem como Administração local, Instalação de Canteiro/acampamento, Mobilização/ desmobilização e demais itens que possam ser apropriados como custos diretos da obra, devendo ser apresentada a composição destes, com detalhamentos suficientes que justifiquem o valor obtido, não sendo admitido cálculo com estimativas percentuais genéricas.</t>
  </si>
  <si>
    <t>EQUIPE OGU - GIGOV PC</t>
  </si>
  <si>
    <t>FEVEREIRO DE 2014</t>
  </si>
  <si>
    <t>PREFEITURA MUNICIPAL DE POUSO ALTO</t>
  </si>
  <si>
    <t xml:space="preserve">                           Endereço Rua Jose Capistrano de Paiva, no. 69 - POUSO ALTO</t>
  </si>
  <si>
    <t>COMPOSIÇÃO DO BDI (Acórdão TCU nº 2622/2013) - Construção de Edifícios</t>
  </si>
  <si>
    <t>Com  desoneração</t>
  </si>
  <si>
    <r>
      <t>OBRA</t>
    </r>
    <r>
      <rPr>
        <sz val="10"/>
        <rFont val="Arial"/>
        <family val="2"/>
      </rPr>
      <t>:  Obra de construção de um Velorio Municipal em Santana do Capivari - Distrito de Pouso Alto</t>
    </r>
  </si>
  <si>
    <r>
      <t>Contrato</t>
    </r>
    <r>
      <rPr>
        <sz val="10"/>
        <rFont val="Arial"/>
        <family val="2"/>
      </rPr>
      <t>:   2020.01.023</t>
    </r>
  </si>
  <si>
    <t>RT de Orçamento: Ricardo Augusto Pinto Costa</t>
  </si>
  <si>
    <t xml:space="preserve">ART/RRT: </t>
  </si>
  <si>
    <t>Limites</t>
  </si>
  <si>
    <t xml:space="preserve">Item Componente do BDI </t>
  </si>
  <si>
    <t>médio</t>
  </si>
  <si>
    <t>Despesas Indiretas e Lucro</t>
  </si>
  <si>
    <t>%</t>
  </si>
  <si>
    <t>Garantia + seguro</t>
  </si>
  <si>
    <t xml:space="preserve">Risco </t>
  </si>
  <si>
    <t xml:space="preserve">Administração Central </t>
  </si>
  <si>
    <t>Subtotal I = 1+(( 1+2+3)/100)</t>
  </si>
  <si>
    <t xml:space="preserve">Despesas Financeiras </t>
  </si>
  <si>
    <t>Subtotal II = 1+( 4/100)</t>
  </si>
  <si>
    <t xml:space="preserve">Lucro </t>
  </si>
  <si>
    <t>Subtotal III = 1+( 5/100)</t>
  </si>
  <si>
    <t>Tributos Federais</t>
  </si>
  <si>
    <t>COFINS</t>
  </si>
  <si>
    <t>Pis/PASEP</t>
  </si>
  <si>
    <t>IRPJ</t>
  </si>
  <si>
    <t>Não incidente</t>
  </si>
  <si>
    <t>CSLL</t>
  </si>
  <si>
    <t>Tributo Municipal</t>
  </si>
  <si>
    <t>ISS</t>
  </si>
  <si>
    <t>Subtotal IV = (6+7+8+9+10)/100</t>
  </si>
  <si>
    <t>Total</t>
  </si>
  <si>
    <t>TOTAL DO BDI</t>
  </si>
  <si>
    <t>FÓRMULA</t>
  </si>
  <si>
    <t>Preencher as células das cores:</t>
  </si>
  <si>
    <r>
      <t xml:space="preserve">BDI =   </t>
    </r>
    <r>
      <rPr>
        <b/>
        <u val="single"/>
        <sz val="10"/>
        <color indexed="8"/>
        <rFont val="Arial"/>
        <family val="2"/>
      </rPr>
      <t xml:space="preserve"> (1+AC+S+R+G) (1+DF) (1+L)</t>
    </r>
    <r>
      <rPr>
        <b/>
        <sz val="10"/>
        <color indexed="8"/>
        <rFont val="Arial"/>
        <family val="2"/>
      </rPr>
      <t xml:space="preserve">   - 1   </t>
    </r>
  </si>
  <si>
    <t xml:space="preserve"> (1- I )</t>
  </si>
  <si>
    <r>
      <t>Onde:</t>
    </r>
    <r>
      <rPr>
        <sz val="10"/>
        <rFont val="Arial"/>
        <family val="2"/>
      </rPr>
      <t xml:space="preserve">
AC: taxa de administração central;
S: taxa de seguros;
R: taxa de riscos;
G: taxa de garantias;
DF: taxa de despesas financeiras;
L: taxa de lucro/remuneração;
I: taxa de incidência de impostos (PIS, COFINS, ISS).
</t>
    </r>
  </si>
  <si>
    <r>
      <t xml:space="preserve">OBS: 1. </t>
    </r>
    <r>
      <rPr>
        <sz val="10"/>
        <rFont val="Arial"/>
        <family val="2"/>
      </rPr>
      <t xml:space="preserve"> A tabela acima foi elaborada sem considerar a desoneração sobre a folha de pagamento prevista na Lei n° 12.844/2013. Para análise de orçamentos considerando a contribuição previdenciária sobre a receita bruta deverá ser somada a alíquota de 2% no item impostos. 2. O Tomador apresentará declaração informativa, conforme legislação tributária municipal, a base de cálculo e, sobre esta, a respectiva alíquota do ISS, que será um percentual entre 2% e 5%.</t>
    </r>
  </si>
  <si>
    <t>Tributo Federal</t>
  </si>
  <si>
    <t>Contribuição previdenciária sobre a receita bruta: alíquota de 2% no item impostos</t>
  </si>
  <si>
    <t>TOTAL DO ÍNDICE DO BDI ADOTADO</t>
  </si>
  <si>
    <t>Pouso Alto, 27  de janeiro  de 2020</t>
  </si>
  <si>
    <t>RT : Ricardo Augusto Pinto Costa</t>
  </si>
  <si>
    <t>CREA/CAU: 37421/D</t>
  </si>
  <si>
    <t>OBS:  Para enquadramento em cada tipo de obra deve-se observar a preponderância dos serviços correlatos no orçamento do empreendimento, ou então, quando for viável tecnicamente, o desmembramento do orçamento em quantos forem os tipos de obra.</t>
  </si>
  <si>
    <t>Endereço. R. Andre Sarmento, n.272 -Centro</t>
  </si>
  <si>
    <t>COMPOSIÇÃO DO BDI (Acórdão TCU nº 2622/2013) - Construção de Rodovias e Ferrovias</t>
  </si>
  <si>
    <t>Com desoneração</t>
  </si>
  <si>
    <r>
      <t>OBRA</t>
    </r>
    <r>
      <rPr>
        <sz val="10"/>
        <rFont val="Arial"/>
        <family val="2"/>
      </rPr>
      <t>: Ferrovia</t>
    </r>
  </si>
  <si>
    <r>
      <t>Contrato</t>
    </r>
    <r>
      <rPr>
        <sz val="10"/>
        <rFont val="Arial"/>
        <family val="2"/>
      </rPr>
      <t xml:space="preserve">:   </t>
    </r>
  </si>
  <si>
    <t>RT de Orçamento:Ricardo Augusto Pinto Costa</t>
  </si>
  <si>
    <t xml:space="preserve">ART: </t>
  </si>
  <si>
    <t>Conforme legislação: de 2% a 5%</t>
  </si>
  <si>
    <t>TOTAL DO BDI SEM A ALIQUOTA DO INSS</t>
  </si>
  <si>
    <r>
      <t>OBS: 1.</t>
    </r>
    <r>
      <rPr>
        <sz val="10"/>
        <rFont val="Arial"/>
        <family val="2"/>
      </rPr>
      <t xml:space="preserve"> A tabela acima foi construída sem considerar a desoneração sobre a folha de pagamento prevista na Lei n° 12.844/2013. Para análise de orçamentos considerando a contribuição previdenciária sobre a receita bruta deverá ser somada a alíquota de 2% no item impostos. 2.  O Tomador apresentará declaração informativa, conforme legislação tributária municipal, a base de cálculo e, sobre esta, a respectiva alíquota do ISS, que será um percentual entre 2% e 5%.</t>
    </r>
  </si>
  <si>
    <t>São Sebastião do Rio Verde, 28 de JUNHO de 2018</t>
  </si>
  <si>
    <t>Ricardo Augusto Pinto Costa</t>
  </si>
  <si>
    <t>CREA: 37421/D</t>
  </si>
  <si>
    <t xml:space="preserve">PREFEITURA MUNICIPAL DE </t>
  </si>
  <si>
    <t>OBS:Se for papel timbrado da PM dispensar este cabeçalho</t>
  </si>
  <si>
    <t>Endereço</t>
  </si>
  <si>
    <t>COMPOSIÇÃO DO BDI (Acórdão TCU nº 2622/2013) - Fornecimento de Materiais e Equipamentos</t>
  </si>
  <si>
    <r>
      <t>OBRA</t>
    </r>
    <r>
      <rPr>
        <sz val="10"/>
        <rFont val="Arial"/>
        <family val="2"/>
      </rPr>
      <t xml:space="preserve">: </t>
    </r>
  </si>
  <si>
    <r>
      <t>Contrato</t>
    </r>
    <r>
      <rPr>
        <sz val="10"/>
        <rFont val="Arial"/>
        <family val="2"/>
      </rPr>
      <t>:    XXXX.XXX-XX/XXXX</t>
    </r>
  </si>
  <si>
    <t>RT de Orçamento:</t>
  </si>
  <si>
    <t>ART/RRT:</t>
  </si>
  <si>
    <t>Municipio,         de                              de 2014</t>
  </si>
  <si>
    <t>Nome do RT de Orçamento</t>
  </si>
  <si>
    <t>CREA/CAU:</t>
  </si>
</sst>
</file>

<file path=xl/styles.xml><?xml version="1.0" encoding="utf-8"?>
<styleSheet xmlns="http://schemas.openxmlformats.org/spreadsheetml/2006/main">
  <numFmts count="19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&quot;R$&quot;\ * #,##0_-;\-&quot;R$&quot;\ * #,##0_-;_-&quot;R$&quot;\ * &quot;-&quot;_-;_-@_-"/>
    <numFmt numFmtId="179" formatCode="_-* #,##0_-;\-* #,##0_-;_-* &quot;-&quot;_-;_-@_-"/>
    <numFmt numFmtId="180" formatCode="_(* #,##0.00_);_(* \(#,##0.00\);_(* &quot;-&quot;??_);_(@_)"/>
    <numFmt numFmtId="181" formatCode="_(* #,##0_);_(* \(#,##0\);_(* &quot;-&quot;??_);_(@_)"/>
    <numFmt numFmtId="182" formatCode="0.0000"/>
  </numFmts>
  <fonts count="30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3" borderId="1" applyNumberFormat="0" applyAlignment="0" applyProtection="0"/>
    <xf numFmtId="0" fontId="12" fillId="0" borderId="2" applyNumberFormat="0" applyFill="0" applyAlignment="0" applyProtection="0"/>
    <xf numFmtId="0" fontId="0" fillId="4" borderId="3" applyNumberFormat="0" applyFont="0" applyAlignment="0" applyProtection="0"/>
    <xf numFmtId="0" fontId="1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6" fillId="8" borderId="6" applyNumberFormat="0" applyAlignment="0" applyProtection="0"/>
    <xf numFmtId="0" fontId="9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7" applyNumberFormat="0" applyAlignment="0" applyProtection="0"/>
    <xf numFmtId="0" fontId="13" fillId="11" borderId="0" applyNumberFormat="0" applyBorder="0" applyAlignment="0" applyProtection="0"/>
    <xf numFmtId="0" fontId="17" fillId="10" borderId="6" applyNumberFormat="0" applyAlignment="0" applyProtection="0"/>
    <xf numFmtId="0" fontId="10" fillId="0" borderId="8" applyNumberFormat="0" applyFill="0" applyAlignment="0" applyProtection="0"/>
    <xf numFmtId="0" fontId="25" fillId="0" borderId="9" applyNumberFormat="0" applyFill="0" applyAlignment="0" applyProtection="0"/>
    <xf numFmtId="0" fontId="16" fillId="1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9" fillId="7" borderId="0" applyNumberFormat="0" applyBorder="0" applyAlignment="0" applyProtection="0"/>
    <xf numFmtId="180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20" borderId="0" applyNumberFormat="0" applyBorder="0" applyAlignment="0" applyProtection="0"/>
    <xf numFmtId="180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23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0" fillId="0" borderId="0" xfId="52" applyFont="1" applyBorder="1" applyAlignment="1">
      <alignment/>
    </xf>
    <xf numFmtId="180" fontId="0" fillId="0" borderId="0" xfId="52" applyFont="1" applyBorder="1" applyAlignment="1" applyProtection="1">
      <alignment/>
      <protection/>
    </xf>
    <xf numFmtId="180" fontId="0" fillId="0" borderId="14" xfId="52" applyFont="1" applyBorder="1" applyAlignment="1" applyProtection="1">
      <alignment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80" fontId="0" fillId="0" borderId="16" xfId="52" applyFont="1" applyBorder="1" applyAlignment="1">
      <alignment/>
    </xf>
    <xf numFmtId="180" fontId="0" fillId="0" borderId="16" xfId="52" applyFont="1" applyBorder="1" applyAlignment="1" applyProtection="1">
      <alignment/>
      <protection/>
    </xf>
    <xf numFmtId="180" fontId="0" fillId="0" borderId="17" xfId="52" applyFont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0" fontId="0" fillId="0" borderId="10" xfId="52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24" borderId="21" xfId="0" applyFont="1" applyFill="1" applyBorder="1" applyAlignment="1" applyProtection="1">
      <alignment horizontal="center" vertical="center"/>
      <protection locked="0"/>
    </xf>
    <xf numFmtId="0" fontId="2" fillId="24" borderId="21" xfId="0" applyFont="1" applyFill="1" applyBorder="1" applyAlignment="1" applyProtection="1">
      <alignment horizontal="left" vertical="center"/>
      <protection locked="0"/>
    </xf>
    <xf numFmtId="180" fontId="2" fillId="24" borderId="22" xfId="52" applyFont="1" applyFill="1" applyBorder="1" applyAlignment="1" applyProtection="1">
      <alignment vertical="center"/>
      <protection locked="0"/>
    </xf>
    <xf numFmtId="181" fontId="0" fillId="24" borderId="23" xfId="52" applyNumberFormat="1" applyFont="1" applyFill="1" applyBorder="1" applyAlignment="1" applyProtection="1">
      <alignment vertical="center"/>
      <protection locked="0"/>
    </xf>
    <xf numFmtId="180" fontId="2" fillId="0" borderId="24" xfId="52" applyFont="1" applyBorder="1" applyAlignment="1" applyProtection="1">
      <alignment horizontal="center"/>
      <protection/>
    </xf>
    <xf numFmtId="180" fontId="2" fillId="0" borderId="16" xfId="52" applyFont="1" applyBorder="1" applyAlignment="1" applyProtection="1">
      <alignment horizontal="center"/>
      <protection/>
    </xf>
    <xf numFmtId="180" fontId="2" fillId="0" borderId="17" xfId="52" applyFont="1" applyBorder="1" applyAlignment="1" applyProtection="1">
      <alignment horizontal="center"/>
      <protection/>
    </xf>
    <xf numFmtId="0" fontId="4" fillId="10" borderId="25" xfId="0" applyFont="1" applyFill="1" applyBorder="1" applyAlignment="1">
      <alignment horizontal="center" wrapText="1"/>
    </xf>
    <xf numFmtId="180" fontId="4" fillId="10" borderId="26" xfId="52" applyFont="1" applyFill="1" applyBorder="1" applyAlignment="1">
      <alignment wrapText="1"/>
    </xf>
    <xf numFmtId="180" fontId="4" fillId="10" borderId="27" xfId="52" applyFont="1" applyFill="1" applyBorder="1" applyAlignment="1">
      <alignment wrapText="1"/>
    </xf>
    <xf numFmtId="180" fontId="4" fillId="10" borderId="28" xfId="52" applyFont="1" applyFill="1" applyBorder="1" applyAlignment="1" applyProtection="1">
      <alignment horizontal="center" wrapText="1"/>
      <protection/>
    </xf>
    <xf numFmtId="180" fontId="4" fillId="10" borderId="16" xfId="52" applyFont="1" applyFill="1" applyBorder="1" applyAlignment="1" applyProtection="1">
      <alignment horizontal="center" wrapText="1"/>
      <protection/>
    </xf>
    <xf numFmtId="180" fontId="4" fillId="10" borderId="25" xfId="52" applyFont="1" applyFill="1" applyBorder="1" applyAlignment="1" applyProtection="1">
      <alignment horizontal="center" wrapText="1"/>
      <protection/>
    </xf>
    <xf numFmtId="0" fontId="4" fillId="0" borderId="29" xfId="0" applyFont="1" applyBorder="1" applyAlignment="1">
      <alignment horizontal="center" wrapText="1"/>
    </xf>
    <xf numFmtId="180" fontId="5" fillId="0" borderId="30" xfId="52" applyFont="1" applyBorder="1" applyAlignment="1">
      <alignment horizontal="center" wrapText="1"/>
    </xf>
    <xf numFmtId="180" fontId="5" fillId="0" borderId="31" xfId="52" applyFont="1" applyBorder="1" applyAlignment="1">
      <alignment wrapText="1"/>
    </xf>
    <xf numFmtId="180" fontId="5" fillId="0" borderId="32" xfId="52" applyFont="1" applyBorder="1" applyAlignment="1" applyProtection="1">
      <alignment horizontal="center" wrapText="1"/>
      <protection/>
    </xf>
    <xf numFmtId="180" fontId="5" fillId="0" borderId="33" xfId="52" applyFont="1" applyBorder="1" applyAlignment="1" applyProtection="1">
      <alignment horizontal="center" wrapText="1"/>
      <protection/>
    </xf>
    <xf numFmtId="180" fontId="5" fillId="0" borderId="29" xfId="52" applyFont="1" applyBorder="1" applyAlignment="1" applyProtection="1">
      <alignment horizontal="center" wrapText="1"/>
      <protection/>
    </xf>
    <xf numFmtId="0" fontId="0" fillId="0" borderId="29" xfId="0" applyBorder="1" applyAlignment="1">
      <alignment horizontal="center"/>
    </xf>
    <xf numFmtId="0" fontId="5" fillId="0" borderId="29" xfId="0" applyFont="1" applyBorder="1" applyAlignment="1">
      <alignment wrapText="1"/>
    </xf>
    <xf numFmtId="180" fontId="5" fillId="22" borderId="30" xfId="52" applyFont="1" applyFill="1" applyBorder="1" applyAlignment="1" applyProtection="1">
      <alignment wrapText="1"/>
      <protection locked="0"/>
    </xf>
    <xf numFmtId="180" fontId="5" fillId="0" borderId="31" xfId="52" applyFont="1" applyFill="1" applyBorder="1" applyAlignment="1" applyProtection="1">
      <alignment wrapText="1"/>
      <protection locked="0"/>
    </xf>
    <xf numFmtId="180" fontId="5" fillId="0" borderId="32" xfId="52" applyFont="1" applyBorder="1" applyAlignment="1" applyProtection="1">
      <alignment wrapText="1"/>
      <protection/>
    </xf>
    <xf numFmtId="180" fontId="5" fillId="0" borderId="33" xfId="52" applyFont="1" applyBorder="1" applyAlignment="1" applyProtection="1">
      <alignment wrapText="1"/>
      <protection/>
    </xf>
    <xf numFmtId="180" fontId="5" fillId="0" borderId="29" xfId="52" applyFont="1" applyBorder="1" applyAlignment="1" applyProtection="1">
      <alignment wrapText="1"/>
      <protection/>
    </xf>
    <xf numFmtId="0" fontId="4" fillId="0" borderId="29" xfId="0" applyFont="1" applyBorder="1" applyAlignment="1">
      <alignment horizontal="left" wrapText="1"/>
    </xf>
    <xf numFmtId="182" fontId="4" fillId="0" borderId="30" xfId="52" applyNumberFormat="1" applyFont="1" applyFill="1" applyBorder="1" applyAlignment="1" applyProtection="1">
      <alignment wrapText="1"/>
      <protection/>
    </xf>
    <xf numFmtId="180" fontId="4" fillId="0" borderId="31" xfId="52" applyFont="1" applyFill="1" applyBorder="1" applyAlignment="1" applyProtection="1">
      <alignment wrapText="1"/>
      <protection locked="0"/>
    </xf>
    <xf numFmtId="180" fontId="4" fillId="0" borderId="32" xfId="52" applyFont="1" applyBorder="1" applyAlignment="1" applyProtection="1">
      <alignment wrapText="1"/>
      <protection/>
    </xf>
    <xf numFmtId="180" fontId="4" fillId="0" borderId="33" xfId="52" applyFont="1" applyBorder="1" applyAlignment="1" applyProtection="1">
      <alignment wrapText="1"/>
      <protection/>
    </xf>
    <xf numFmtId="180" fontId="4" fillId="0" borderId="29" xfId="52" applyFont="1" applyBorder="1" applyAlignment="1" applyProtection="1">
      <alignment wrapText="1"/>
      <protection/>
    </xf>
    <xf numFmtId="0" fontId="4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180" fontId="4" fillId="0" borderId="30" xfId="52" applyFont="1" applyFill="1" applyBorder="1" applyAlignment="1" applyProtection="1">
      <alignment wrapText="1"/>
      <protection locked="0"/>
    </xf>
    <xf numFmtId="0" fontId="5" fillId="0" borderId="29" xfId="0" applyFont="1" applyBorder="1" applyAlignment="1">
      <alignment horizontal="left" wrapText="1"/>
    </xf>
    <xf numFmtId="180" fontId="5" fillId="0" borderId="30" xfId="52" applyFont="1" applyFill="1" applyBorder="1" applyAlignment="1">
      <alignment wrapText="1"/>
    </xf>
    <xf numFmtId="180" fontId="5" fillId="0" borderId="31" xfId="52" applyFont="1" applyFill="1" applyBorder="1" applyAlignment="1">
      <alignment wrapText="1"/>
    </xf>
    <xf numFmtId="180" fontId="5" fillId="0" borderId="30" xfId="52" applyFont="1" applyFill="1" applyBorder="1" applyAlignment="1" applyProtection="1">
      <alignment wrapText="1"/>
      <protection/>
    </xf>
    <xf numFmtId="180" fontId="5" fillId="0" borderId="31" xfId="52" applyFont="1" applyFill="1" applyBorder="1" applyAlignment="1" applyProtection="1">
      <alignment wrapText="1"/>
      <protection/>
    </xf>
    <xf numFmtId="180" fontId="5" fillId="0" borderId="36" xfId="52" applyFont="1" applyBorder="1" applyAlignment="1" applyProtection="1">
      <alignment horizontal="center" wrapText="1"/>
      <protection/>
    </xf>
    <xf numFmtId="180" fontId="5" fillId="0" borderId="35" xfId="52" applyFont="1" applyBorder="1" applyAlignment="1" applyProtection="1">
      <alignment horizontal="center" wrapText="1"/>
      <protection/>
    </xf>
    <xf numFmtId="182" fontId="5" fillId="0" borderId="30" xfId="52" applyNumberFormat="1" applyFont="1" applyBorder="1" applyAlignment="1">
      <alignment wrapText="1"/>
    </xf>
    <xf numFmtId="0" fontId="4" fillId="0" borderId="37" xfId="0" applyFont="1" applyBorder="1" applyAlignment="1">
      <alignment horizontal="left" wrapText="1"/>
    </xf>
    <xf numFmtId="180" fontId="5" fillId="0" borderId="38" xfId="52" applyFont="1" applyBorder="1" applyAlignment="1">
      <alignment wrapText="1"/>
    </xf>
    <xf numFmtId="180" fontId="5" fillId="0" borderId="39" xfId="52" applyFont="1" applyBorder="1" applyAlignment="1">
      <alignment wrapText="1"/>
    </xf>
    <xf numFmtId="180" fontId="5" fillId="0" borderId="40" xfId="52" applyFont="1" applyBorder="1" applyAlignment="1" applyProtection="1">
      <alignment wrapText="1"/>
      <protection/>
    </xf>
    <xf numFmtId="180" fontId="5" fillId="0" borderId="11" xfId="52" applyFont="1" applyBorder="1" applyAlignment="1" applyProtection="1">
      <alignment wrapText="1"/>
      <protection/>
    </xf>
    <xf numFmtId="180" fontId="5" fillId="0" borderId="41" xfId="52" applyFont="1" applyBorder="1" applyAlignment="1" applyProtection="1">
      <alignment wrapText="1"/>
      <protection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80" fontId="5" fillId="0" borderId="42" xfId="52" applyFont="1" applyBorder="1" applyAlignment="1">
      <alignment wrapText="1"/>
    </xf>
    <xf numFmtId="180" fontId="4" fillId="0" borderId="43" xfId="52" applyFont="1" applyBorder="1" applyAlignment="1">
      <alignment horizontal="center" wrapText="1"/>
    </xf>
    <xf numFmtId="180" fontId="4" fillId="0" borderId="44" xfId="52" applyFont="1" applyBorder="1" applyAlignment="1" applyProtection="1">
      <alignment wrapText="1"/>
      <protection/>
    </xf>
    <xf numFmtId="180" fontId="4" fillId="0" borderId="21" xfId="52" applyFont="1" applyBorder="1" applyAlignment="1" applyProtection="1">
      <alignment wrapText="1"/>
      <protection/>
    </xf>
    <xf numFmtId="180" fontId="5" fillId="0" borderId="13" xfId="52" applyFont="1" applyBorder="1" applyAlignment="1">
      <alignment wrapText="1"/>
    </xf>
    <xf numFmtId="180" fontId="4" fillId="0" borderId="0" xfId="52" applyFont="1" applyBorder="1" applyAlignment="1">
      <alignment horizontal="center" wrapText="1"/>
    </xf>
    <xf numFmtId="180" fontId="4" fillId="0" borderId="0" xfId="52" applyFont="1" applyBorder="1" applyAlignment="1" applyProtection="1">
      <alignment wrapText="1"/>
      <protection/>
    </xf>
    <xf numFmtId="180" fontId="4" fillId="0" borderId="14" xfId="52" applyFont="1" applyBorder="1" applyAlignment="1" applyProtection="1">
      <alignment wrapText="1"/>
      <protection/>
    </xf>
    <xf numFmtId="0" fontId="4" fillId="0" borderId="45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left" wrapText="1"/>
    </xf>
    <xf numFmtId="2" fontId="4" fillId="24" borderId="47" xfId="52" applyNumberFormat="1" applyFont="1" applyFill="1" applyBorder="1" applyAlignment="1" applyProtection="1">
      <alignment wrapText="1"/>
      <protection/>
    </xf>
    <xf numFmtId="180" fontId="4" fillId="0" borderId="0" xfId="52" applyFont="1" applyFill="1" applyBorder="1" applyAlignment="1">
      <alignment wrapText="1"/>
    </xf>
    <xf numFmtId="2" fontId="6" fillId="0" borderId="0" xfId="52" applyNumberFormat="1" applyFont="1" applyFill="1" applyBorder="1" applyAlignment="1" applyProtection="1">
      <alignment wrapText="1"/>
      <protection/>
    </xf>
    <xf numFmtId="2" fontId="6" fillId="0" borderId="14" xfId="52" applyNumberFormat="1" applyFont="1" applyFill="1" applyBorder="1" applyAlignment="1" applyProtection="1">
      <alignment wrapText="1"/>
      <protection/>
    </xf>
    <xf numFmtId="0" fontId="2" fillId="17" borderId="34" xfId="0" applyFont="1" applyFill="1" applyBorder="1" applyAlignment="1">
      <alignment horizontal="left"/>
    </xf>
    <xf numFmtId="0" fontId="2" fillId="17" borderId="33" xfId="0" applyFont="1" applyFill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17" borderId="10" xfId="0" applyFont="1" applyFill="1" applyBorder="1" applyAlignment="1">
      <alignment horizontal="left"/>
    </xf>
    <xf numFmtId="0" fontId="2" fillId="17" borderId="11" xfId="0" applyFont="1" applyFill="1" applyBorder="1" applyAlignment="1">
      <alignment horizontal="left"/>
    </xf>
    <xf numFmtId="2" fontId="6" fillId="0" borderId="48" xfId="52" applyNumberFormat="1" applyFont="1" applyFill="1" applyBorder="1" applyAlignment="1" applyProtection="1">
      <alignment wrapText="1"/>
      <protection/>
    </xf>
    <xf numFmtId="2" fontId="6" fillId="0" borderId="49" xfId="52" applyNumberFormat="1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0" fontId="5" fillId="22" borderId="29" xfId="52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/>
      <protection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2" fontId="2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41" xfId="0" applyFont="1" applyBorder="1" applyAlignment="1">
      <alignment horizontal="center" wrapText="1"/>
    </xf>
    <xf numFmtId="180" fontId="5" fillId="22" borderId="29" xfId="52" applyFont="1" applyFill="1" applyBorder="1" applyAlignment="1" applyProtection="1">
      <alignment wrapText="1"/>
      <protection locked="0"/>
    </xf>
    <xf numFmtId="180" fontId="5" fillId="0" borderId="0" xfId="52" applyFont="1" applyFill="1" applyBorder="1" applyAlignment="1" applyProtection="1">
      <alignment wrapText="1"/>
      <protection/>
    </xf>
    <xf numFmtId="180" fontId="5" fillId="0" borderId="0" xfId="52" applyFont="1" applyBorder="1" applyAlignment="1" applyProtection="1">
      <alignment wrapText="1"/>
      <protection/>
    </xf>
    <xf numFmtId="180" fontId="5" fillId="0" borderId="14" xfId="52" applyFont="1" applyBorder="1" applyAlignment="1" applyProtection="1">
      <alignment wrapText="1"/>
      <protection/>
    </xf>
    <xf numFmtId="0" fontId="0" fillId="0" borderId="0" xfId="0" applyBorder="1" applyAlignment="1">
      <alignment horizontal="center"/>
    </xf>
    <xf numFmtId="180" fontId="5" fillId="0" borderId="0" xfId="52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center"/>
    </xf>
    <xf numFmtId="0" fontId="4" fillId="0" borderId="42" xfId="0" applyFont="1" applyFill="1" applyBorder="1" applyAlignment="1">
      <alignment wrapText="1"/>
    </xf>
    <xf numFmtId="0" fontId="4" fillId="0" borderId="43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10" fontId="7" fillId="24" borderId="43" xfId="0" applyNumberFormat="1" applyFont="1" applyFill="1" applyBorder="1" applyAlignment="1">
      <alignment horizontal="center" vertical="top" wrapText="1"/>
    </xf>
    <xf numFmtId="10" fontId="7" fillId="24" borderId="2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0" fontId="2" fillId="0" borderId="0" xfId="0" applyNumberFormat="1" applyFont="1" applyFill="1" applyBorder="1" applyAlignment="1">
      <alignment horizontal="center" vertical="top" wrapText="1"/>
    </xf>
    <xf numFmtId="10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10" fontId="8" fillId="0" borderId="0" xfId="0" applyNumberFormat="1" applyFont="1" applyBorder="1" applyAlignment="1">
      <alignment horizontal="center" vertical="top" wrapText="1"/>
    </xf>
    <xf numFmtId="2" fontId="6" fillId="0" borderId="42" xfId="52" applyNumberFormat="1" applyFont="1" applyFill="1" applyBorder="1" applyAlignment="1" applyProtection="1">
      <alignment wrapText="1"/>
      <protection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 applyProtection="1">
      <alignment/>
      <protection locked="0"/>
    </xf>
    <xf numFmtId="180" fontId="0" fillId="0" borderId="0" xfId="59" applyFont="1" applyBorder="1" applyAlignment="1">
      <alignment/>
    </xf>
    <xf numFmtId="180" fontId="0" fillId="0" borderId="0" xfId="59" applyFont="1" applyBorder="1" applyAlignment="1" applyProtection="1">
      <alignment/>
      <protection/>
    </xf>
    <xf numFmtId="180" fontId="0" fillId="0" borderId="14" xfId="59" applyFont="1" applyBorder="1" applyAlignment="1" applyProtection="1">
      <alignment/>
      <protection/>
    </xf>
    <xf numFmtId="180" fontId="0" fillId="0" borderId="16" xfId="59" applyFont="1" applyBorder="1" applyAlignment="1">
      <alignment/>
    </xf>
    <xf numFmtId="180" fontId="0" fillId="0" borderId="16" xfId="59" applyFont="1" applyBorder="1" applyAlignment="1" applyProtection="1">
      <alignment/>
      <protection/>
    </xf>
    <xf numFmtId="180" fontId="0" fillId="0" borderId="17" xfId="59" applyFont="1" applyBorder="1" applyAlignment="1" applyProtection="1">
      <alignment/>
      <protection/>
    </xf>
    <xf numFmtId="180" fontId="0" fillId="0" borderId="10" xfId="59" applyFont="1" applyBorder="1" applyAlignment="1" applyProtection="1">
      <alignment horizontal="center" vertical="center" wrapText="1"/>
      <protection/>
    </xf>
    <xf numFmtId="0" fontId="2" fillId="24" borderId="44" xfId="0" applyFont="1" applyFill="1" applyBorder="1" applyAlignment="1" applyProtection="1">
      <alignment horizontal="center" vertical="center"/>
      <protection locked="0"/>
    </xf>
    <xf numFmtId="180" fontId="2" fillId="24" borderId="22" xfId="59" applyFont="1" applyFill="1" applyBorder="1" applyAlignment="1" applyProtection="1">
      <alignment vertical="center"/>
      <protection locked="0"/>
    </xf>
    <xf numFmtId="181" fontId="0" fillId="24" borderId="23" xfId="59" applyNumberFormat="1" applyFont="1" applyFill="1" applyBorder="1" applyAlignment="1" applyProtection="1">
      <alignment vertical="center"/>
      <protection locked="0"/>
    </xf>
    <xf numFmtId="180" fontId="2" fillId="0" borderId="24" xfId="59" applyFont="1" applyBorder="1" applyAlignment="1" applyProtection="1">
      <alignment horizontal="center"/>
      <protection/>
    </xf>
    <xf numFmtId="180" fontId="2" fillId="0" borderId="16" xfId="59" applyFont="1" applyBorder="1" applyAlignment="1" applyProtection="1">
      <alignment horizontal="center"/>
      <protection/>
    </xf>
    <xf numFmtId="180" fontId="2" fillId="0" borderId="17" xfId="59" applyFont="1" applyBorder="1" applyAlignment="1" applyProtection="1">
      <alignment horizontal="center"/>
      <protection/>
    </xf>
    <xf numFmtId="0" fontId="4" fillId="10" borderId="28" xfId="0" applyFont="1" applyFill="1" applyBorder="1" applyAlignment="1">
      <alignment horizontal="center" wrapText="1"/>
    </xf>
    <xf numFmtId="180" fontId="4" fillId="10" borderId="26" xfId="59" applyFont="1" applyFill="1" applyBorder="1" applyAlignment="1">
      <alignment wrapText="1"/>
    </xf>
    <xf numFmtId="180" fontId="4" fillId="10" borderId="27" xfId="59" applyFont="1" applyFill="1" applyBorder="1" applyAlignment="1">
      <alignment wrapText="1"/>
    </xf>
    <xf numFmtId="180" fontId="4" fillId="10" borderId="28" xfId="59" applyFont="1" applyFill="1" applyBorder="1" applyAlignment="1" applyProtection="1">
      <alignment horizontal="center" wrapText="1"/>
      <protection/>
    </xf>
    <xf numFmtId="180" fontId="4" fillId="10" borderId="16" xfId="59" applyFont="1" applyFill="1" applyBorder="1" applyAlignment="1" applyProtection="1">
      <alignment horizontal="center" wrapText="1"/>
      <protection/>
    </xf>
    <xf numFmtId="180" fontId="4" fillId="10" borderId="26" xfId="59" applyFont="1" applyFill="1" applyBorder="1" applyAlignment="1" applyProtection="1">
      <alignment horizontal="center" wrapText="1"/>
      <protection/>
    </xf>
    <xf numFmtId="0" fontId="4" fillId="0" borderId="32" xfId="0" applyFont="1" applyBorder="1" applyAlignment="1">
      <alignment horizontal="center" wrapText="1"/>
    </xf>
    <xf numFmtId="180" fontId="5" fillId="0" borderId="30" xfId="59" applyFont="1" applyBorder="1" applyAlignment="1">
      <alignment horizontal="center" wrapText="1"/>
    </xf>
    <xf numFmtId="180" fontId="5" fillId="0" borderId="31" xfId="59" applyFont="1" applyBorder="1" applyAlignment="1">
      <alignment wrapText="1"/>
    </xf>
    <xf numFmtId="180" fontId="5" fillId="0" borderId="32" xfId="59" applyFont="1" applyBorder="1" applyAlignment="1" applyProtection="1">
      <alignment horizontal="center" wrapText="1"/>
      <protection/>
    </xf>
    <xf numFmtId="180" fontId="5" fillId="0" borderId="33" xfId="59" applyFont="1" applyBorder="1" applyAlignment="1" applyProtection="1">
      <alignment horizontal="center" wrapText="1"/>
      <protection/>
    </xf>
    <xf numFmtId="180" fontId="5" fillId="0" borderId="30" xfId="59" applyFont="1" applyBorder="1" applyAlignment="1" applyProtection="1">
      <alignment horizontal="center" wrapText="1"/>
      <protection/>
    </xf>
    <xf numFmtId="0" fontId="0" fillId="0" borderId="32" xfId="0" applyBorder="1" applyAlignment="1">
      <alignment horizontal="center"/>
    </xf>
    <xf numFmtId="180" fontId="5" fillId="22" borderId="30" xfId="59" applyFont="1" applyFill="1" applyBorder="1" applyAlignment="1" applyProtection="1">
      <alignment wrapText="1"/>
      <protection locked="0"/>
    </xf>
    <xf numFmtId="180" fontId="5" fillId="0" borderId="31" xfId="59" applyFont="1" applyFill="1" applyBorder="1" applyAlignment="1" applyProtection="1">
      <alignment wrapText="1"/>
      <protection locked="0"/>
    </xf>
    <xf numFmtId="180" fontId="5" fillId="0" borderId="32" xfId="59" applyFont="1" applyBorder="1" applyAlignment="1" applyProtection="1">
      <alignment wrapText="1"/>
      <protection/>
    </xf>
    <xf numFmtId="180" fontId="5" fillId="0" borderId="33" xfId="59" applyFont="1" applyBorder="1" applyAlignment="1" applyProtection="1">
      <alignment wrapText="1"/>
      <protection/>
    </xf>
    <xf numFmtId="180" fontId="5" fillId="0" borderId="30" xfId="59" applyFont="1" applyBorder="1" applyAlignment="1" applyProtection="1">
      <alignment wrapText="1"/>
      <protection/>
    </xf>
    <xf numFmtId="0" fontId="4" fillId="0" borderId="32" xfId="0" applyFont="1" applyBorder="1" applyAlignment="1">
      <alignment horizontal="left" wrapText="1"/>
    </xf>
    <xf numFmtId="182" fontId="4" fillId="0" borderId="30" xfId="59" applyNumberFormat="1" applyFont="1" applyFill="1" applyBorder="1" applyAlignment="1" applyProtection="1">
      <alignment wrapText="1"/>
      <protection/>
    </xf>
    <xf numFmtId="180" fontId="4" fillId="0" borderId="31" xfId="59" applyFont="1" applyFill="1" applyBorder="1" applyAlignment="1" applyProtection="1">
      <alignment wrapText="1"/>
      <protection locked="0"/>
    </xf>
    <xf numFmtId="180" fontId="4" fillId="0" borderId="32" xfId="59" applyFont="1" applyBorder="1" applyAlignment="1" applyProtection="1">
      <alignment wrapText="1"/>
      <protection/>
    </xf>
    <xf numFmtId="180" fontId="4" fillId="0" borderId="33" xfId="59" applyFont="1" applyBorder="1" applyAlignment="1" applyProtection="1">
      <alignment wrapText="1"/>
      <protection/>
    </xf>
    <xf numFmtId="180" fontId="4" fillId="0" borderId="30" xfId="59" applyFont="1" applyBorder="1" applyAlignment="1" applyProtection="1">
      <alignment wrapText="1"/>
      <protection/>
    </xf>
    <xf numFmtId="0" fontId="4" fillId="0" borderId="36" xfId="0" applyFont="1" applyBorder="1" applyAlignment="1">
      <alignment horizontal="left"/>
    </xf>
    <xf numFmtId="180" fontId="4" fillId="0" borderId="30" xfId="59" applyFont="1" applyFill="1" applyBorder="1" applyAlignment="1" applyProtection="1">
      <alignment wrapText="1"/>
      <protection locked="0"/>
    </xf>
    <xf numFmtId="180" fontId="5" fillId="0" borderId="30" xfId="59" applyFont="1" applyFill="1" applyBorder="1" applyAlignment="1">
      <alignment wrapText="1"/>
    </xf>
    <xf numFmtId="180" fontId="5" fillId="0" borderId="31" xfId="59" applyFont="1" applyFill="1" applyBorder="1" applyAlignment="1">
      <alignment wrapText="1"/>
    </xf>
    <xf numFmtId="180" fontId="5" fillId="0" borderId="30" xfId="59" applyFont="1" applyFill="1" applyBorder="1" applyAlignment="1" applyProtection="1">
      <alignment wrapText="1"/>
      <protection/>
    </xf>
    <xf numFmtId="180" fontId="5" fillId="0" borderId="31" xfId="59" applyFont="1" applyFill="1" applyBorder="1" applyAlignment="1" applyProtection="1">
      <alignment wrapText="1"/>
      <protection/>
    </xf>
    <xf numFmtId="182" fontId="4" fillId="0" borderId="30" xfId="59" applyNumberFormat="1" applyFont="1" applyBorder="1" applyAlignment="1">
      <alignment wrapText="1"/>
    </xf>
    <xf numFmtId="0" fontId="4" fillId="0" borderId="50" xfId="0" applyFont="1" applyBorder="1" applyAlignment="1">
      <alignment horizontal="left" wrapText="1"/>
    </xf>
    <xf numFmtId="180" fontId="5" fillId="0" borderId="38" xfId="59" applyFont="1" applyBorder="1" applyAlignment="1">
      <alignment wrapText="1"/>
    </xf>
    <xf numFmtId="180" fontId="5" fillId="0" borderId="39" xfId="59" applyFont="1" applyBorder="1" applyAlignment="1">
      <alignment wrapText="1"/>
    </xf>
    <xf numFmtId="180" fontId="5" fillId="0" borderId="40" xfId="59" applyFont="1" applyBorder="1" applyAlignment="1" applyProtection="1">
      <alignment wrapText="1"/>
      <protection/>
    </xf>
    <xf numFmtId="180" fontId="5" fillId="0" borderId="11" xfId="59" applyFont="1" applyBorder="1" applyAlignment="1" applyProtection="1">
      <alignment wrapText="1"/>
      <protection/>
    </xf>
    <xf numFmtId="180" fontId="5" fillId="0" borderId="51" xfId="59" applyFont="1" applyBorder="1" applyAlignment="1" applyProtection="1">
      <alignment wrapText="1"/>
      <protection/>
    </xf>
    <xf numFmtId="0" fontId="4" fillId="0" borderId="52" xfId="0" applyFont="1" applyBorder="1" applyAlignment="1">
      <alignment horizontal="left" wrapText="1"/>
    </xf>
    <xf numFmtId="180" fontId="5" fillId="0" borderId="42" xfId="59" applyFont="1" applyBorder="1" applyAlignment="1">
      <alignment wrapText="1"/>
    </xf>
    <xf numFmtId="180" fontId="4" fillId="0" borderId="0" xfId="59" applyFont="1" applyBorder="1" applyAlignment="1">
      <alignment horizontal="center" wrapText="1"/>
    </xf>
    <xf numFmtId="180" fontId="4" fillId="0" borderId="44" xfId="59" applyFont="1" applyBorder="1" applyAlignment="1" applyProtection="1">
      <alignment wrapText="1"/>
      <protection/>
    </xf>
    <xf numFmtId="180" fontId="4" fillId="0" borderId="21" xfId="59" applyFont="1" applyBorder="1" applyAlignment="1" applyProtection="1">
      <alignment wrapText="1"/>
      <protection/>
    </xf>
    <xf numFmtId="180" fontId="4" fillId="0" borderId="53" xfId="59" applyFont="1" applyBorder="1" applyAlignment="1" applyProtection="1">
      <alignment wrapText="1"/>
      <protection/>
    </xf>
    <xf numFmtId="0" fontId="4" fillId="0" borderId="54" xfId="0" applyFont="1" applyFill="1" applyBorder="1" applyAlignment="1">
      <alignment horizontal="left" wrapText="1"/>
    </xf>
    <xf numFmtId="0" fontId="4" fillId="0" borderId="55" xfId="0" applyFont="1" applyFill="1" applyBorder="1" applyAlignment="1">
      <alignment horizontal="left" wrapText="1"/>
    </xf>
    <xf numFmtId="2" fontId="4" fillId="24" borderId="56" xfId="59" applyNumberFormat="1" applyFont="1" applyFill="1" applyBorder="1" applyAlignment="1" applyProtection="1">
      <alignment wrapText="1"/>
      <protection/>
    </xf>
    <xf numFmtId="180" fontId="4" fillId="0" borderId="57" xfId="59" applyFont="1" applyFill="1" applyBorder="1" applyAlignment="1">
      <alignment wrapText="1"/>
    </xf>
    <xf numFmtId="2" fontId="6" fillId="0" borderId="48" xfId="59" applyNumberFormat="1" applyFont="1" applyFill="1" applyBorder="1" applyAlignment="1" applyProtection="1">
      <alignment wrapText="1"/>
      <protection/>
    </xf>
    <xf numFmtId="2" fontId="6" fillId="0" borderId="0" xfId="59" applyNumberFormat="1" applyFont="1" applyFill="1" applyBorder="1" applyAlignment="1" applyProtection="1">
      <alignment wrapText="1"/>
      <protection/>
    </xf>
    <xf numFmtId="2" fontId="6" fillId="0" borderId="42" xfId="59" applyNumberFormat="1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80" fontId="5" fillId="22" borderId="0" xfId="59" applyFont="1" applyFill="1" applyBorder="1" applyAlignment="1" applyProtection="1">
      <alignment wrapText="1"/>
      <protection/>
    </xf>
    <xf numFmtId="2" fontId="0" fillId="0" borderId="0" xfId="0" applyNumberFormat="1" applyAlignment="1">
      <alignment vertical="top" wrapText="1"/>
    </xf>
    <xf numFmtId="180" fontId="5" fillId="22" borderId="29" xfId="59" applyFont="1" applyFill="1" applyBorder="1" applyAlignment="1" applyProtection="1">
      <alignment wrapText="1"/>
      <protection locked="0"/>
    </xf>
    <xf numFmtId="180" fontId="5" fillId="0" borderId="0" xfId="59" applyFont="1" applyFill="1" applyBorder="1" applyAlignment="1" applyProtection="1">
      <alignment wrapText="1"/>
      <protection/>
    </xf>
    <xf numFmtId="180" fontId="5" fillId="0" borderId="0" xfId="59" applyFont="1" applyBorder="1" applyAlignment="1" applyProtection="1">
      <alignment wrapText="1"/>
      <protection/>
    </xf>
    <xf numFmtId="180" fontId="5" fillId="0" borderId="14" xfId="59" applyFont="1" applyBorder="1" applyAlignment="1" applyProtection="1">
      <alignment wrapText="1"/>
      <protection/>
    </xf>
    <xf numFmtId="180" fontId="5" fillId="0" borderId="0" xfId="59" applyFont="1" applyFill="1" applyBorder="1" applyAlignment="1" applyProtection="1">
      <alignment wrapText="1"/>
      <protection locked="0"/>
    </xf>
    <xf numFmtId="10" fontId="7" fillId="25" borderId="43" xfId="0" applyNumberFormat="1" applyFont="1" applyFill="1" applyBorder="1" applyAlignment="1">
      <alignment horizontal="center" vertical="top" wrapText="1"/>
    </xf>
    <xf numFmtId="10" fontId="7" fillId="25" borderId="23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26" borderId="0" xfId="0" applyFill="1" applyAlignment="1">
      <alignment/>
    </xf>
    <xf numFmtId="0" fontId="0" fillId="26" borderId="0" xfId="0" applyFill="1" applyAlignment="1">
      <alignment horizontal="center"/>
    </xf>
    <xf numFmtId="0" fontId="0" fillId="26" borderId="29" xfId="0" applyFill="1" applyBorder="1" applyAlignment="1">
      <alignment horizontal="center"/>
    </xf>
    <xf numFmtId="0" fontId="0" fillId="26" borderId="29" xfId="0" applyFill="1" applyBorder="1" applyAlignment="1">
      <alignment/>
    </xf>
    <xf numFmtId="10" fontId="0" fillId="26" borderId="29" xfId="0" applyNumberFormat="1" applyFill="1" applyBorder="1" applyAlignment="1">
      <alignment horizontal="center"/>
    </xf>
    <xf numFmtId="0" fontId="0" fillId="26" borderId="0" xfId="0" applyFill="1" applyAlignment="1">
      <alignment horizontal="left" vertical="center" wrapText="1"/>
    </xf>
    <xf numFmtId="0" fontId="2" fillId="26" borderId="0" xfId="0" applyFont="1" applyFill="1" applyAlignment="1">
      <alignment/>
    </xf>
    <xf numFmtId="49" fontId="0" fillId="26" borderId="0" xfId="0" applyNumberFormat="1" applyFill="1" applyAlignment="1">
      <alignment/>
    </xf>
    <xf numFmtId="0" fontId="0" fillId="26" borderId="0" xfId="0" applyFont="1" applyFill="1" applyAlignment="1">
      <alignment/>
    </xf>
    <xf numFmtId="0" fontId="2" fillId="26" borderId="29" xfId="0" applyFont="1" applyFill="1" applyBorder="1" applyAlignment="1">
      <alignment horizontal="center"/>
    </xf>
    <xf numFmtId="0" fontId="0" fillId="26" borderId="29" xfId="0" applyFill="1" applyBorder="1" applyAlignment="1">
      <alignment horizontal="left"/>
    </xf>
    <xf numFmtId="0" fontId="0" fillId="26" borderId="34" xfId="0" applyFill="1" applyBorder="1" applyAlignment="1">
      <alignment horizontal="left"/>
    </xf>
    <xf numFmtId="0" fontId="0" fillId="26" borderId="35" xfId="0" applyFill="1" applyBorder="1" applyAlignment="1">
      <alignment horizontal="left"/>
    </xf>
    <xf numFmtId="0" fontId="0" fillId="26" borderId="0" xfId="0" applyNumberFormat="1" applyFill="1" applyAlignment="1">
      <alignment horizontal="left" vertical="center" wrapText="1"/>
    </xf>
    <xf numFmtId="0" fontId="2" fillId="26" borderId="0" xfId="0" applyFont="1" applyFill="1" applyAlignment="1">
      <alignment horizontal="right"/>
    </xf>
  </cellXfs>
  <cellStyles count="5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Separador de milhares_BDI Acordão 2622 Rodovias e Ferrovias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Separador de milhares_BDI Acordão 2622 - Const. Edificios" xfId="59"/>
    <cellStyle name="40% - Accent5" xfId="60"/>
    <cellStyle name="60% - Accent5" xfId="61"/>
    <cellStyle name="Accent6" xfId="62"/>
    <cellStyle name="40% - Accent6" xfId="63"/>
    <cellStyle name="60% - Accent6" xfId="64"/>
  </cellStyles>
  <dxfs count="3">
    <dxf>
      <font>
        <b val="0"/>
        <u val="none"/>
        <strike/>
        <color rgb="FF3366FF"/>
      </font>
      <fill>
        <patternFill patternType="solid">
          <fgColor indexed="65"/>
          <bgColor rgb="FFFF0000"/>
        </patternFill>
      </fill>
      <border>
        <left style="thin">
          <color rgb="FF993366"/>
        </left>
        <right style="thin">
          <color rgb="FFFFFF00"/>
        </right>
        <top style="thin"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  <u val="none"/>
        <strike val="0"/>
        <color rgb="FF003366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17</xdr:row>
      <xdr:rowOff>152400</xdr:rowOff>
    </xdr:from>
    <xdr:to>
      <xdr:col>1</xdr:col>
      <xdr:colOff>3819525</xdr:colOff>
      <xdr:row>20</xdr:row>
      <xdr:rowOff>123825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905125"/>
          <a:ext cx="2952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view="pageBreakPreview" zoomScale="120" zoomScaleNormal="120" zoomScaleSheetLayoutView="120" workbookViewId="0" topLeftCell="A1">
      <selection activeCell="A8" sqref="A8"/>
    </sheetView>
  </sheetViews>
  <sheetFormatPr defaultColWidth="9.140625" defaultRowHeight="12.75"/>
  <cols>
    <col min="1" max="1" width="9.140625" style="238" customWidth="1"/>
    <col min="2" max="2" width="70.28125" style="238" customWidth="1"/>
    <col min="3" max="5" width="16.00390625" style="239" customWidth="1"/>
    <col min="6" max="16384" width="9.140625" style="238" customWidth="1"/>
  </cols>
  <sheetData>
    <row r="1" ht="12.75">
      <c r="A1" s="238" t="s">
        <v>0</v>
      </c>
    </row>
    <row r="3" spans="1:2" ht="12.75">
      <c r="A3" s="238" t="s">
        <v>1</v>
      </c>
      <c r="B3" s="238" t="s">
        <v>2</v>
      </c>
    </row>
    <row r="5" spans="1:2" ht="12.75">
      <c r="A5" s="239" t="s">
        <v>3</v>
      </c>
      <c r="B5" s="239"/>
    </row>
    <row r="6" spans="1:5" ht="12.75">
      <c r="A6" s="240" t="s">
        <v>4</v>
      </c>
      <c r="B6" s="240"/>
      <c r="C6" s="240" t="s">
        <v>5</v>
      </c>
      <c r="D6" s="240" t="s">
        <v>6</v>
      </c>
      <c r="E6" s="240" t="s">
        <v>7</v>
      </c>
    </row>
    <row r="7" spans="1:5" ht="12.75">
      <c r="A7" s="241" t="s">
        <v>8</v>
      </c>
      <c r="B7" s="241"/>
      <c r="C7" s="242">
        <v>0.2034</v>
      </c>
      <c r="D7" s="242">
        <v>0.2212</v>
      </c>
      <c r="E7" s="242">
        <v>0.25</v>
      </c>
    </row>
    <row r="8" spans="1:5" ht="12.75">
      <c r="A8" s="241" t="s">
        <v>9</v>
      </c>
      <c r="B8" s="241"/>
      <c r="C8" s="242">
        <v>0.196</v>
      </c>
      <c r="D8" s="242">
        <v>0.2097</v>
      </c>
      <c r="E8" s="242">
        <v>0.2423</v>
      </c>
    </row>
    <row r="9" spans="1:5" ht="12.75">
      <c r="A9" s="241" t="s">
        <v>10</v>
      </c>
      <c r="B9" s="241"/>
      <c r="C9" s="242">
        <v>0.2076</v>
      </c>
      <c r="D9" s="242">
        <v>0.2418</v>
      </c>
      <c r="E9" s="242">
        <v>0.2644</v>
      </c>
    </row>
    <row r="10" spans="1:5" ht="12.75">
      <c r="A10" s="241" t="s">
        <v>11</v>
      </c>
      <c r="B10" s="241"/>
      <c r="C10" s="242">
        <v>0.24</v>
      </c>
      <c r="D10" s="242">
        <v>0.2584</v>
      </c>
      <c r="E10" s="242">
        <v>0.2786</v>
      </c>
    </row>
    <row r="11" spans="1:5" ht="12.75">
      <c r="A11" s="241" t="s">
        <v>12</v>
      </c>
      <c r="B11" s="241"/>
      <c r="C11" s="242">
        <v>0.228</v>
      </c>
      <c r="D11" s="242">
        <v>0.2748</v>
      </c>
      <c r="E11" s="242">
        <v>0.3095</v>
      </c>
    </row>
    <row r="12" spans="1:5" ht="12.75">
      <c r="A12" s="241" t="s">
        <v>13</v>
      </c>
      <c r="B12" s="241"/>
      <c r="C12" s="242">
        <v>0.111</v>
      </c>
      <c r="D12" s="242">
        <v>0.1402</v>
      </c>
      <c r="E12" s="242">
        <v>0.168</v>
      </c>
    </row>
    <row r="14" spans="1:2" ht="12.75">
      <c r="A14" s="238" t="s">
        <v>14</v>
      </c>
      <c r="B14" s="238" t="s">
        <v>15</v>
      </c>
    </row>
    <row r="16" spans="1:6" ht="12.75">
      <c r="A16" s="238" t="s">
        <v>16</v>
      </c>
      <c r="B16" s="243" t="s">
        <v>17</v>
      </c>
      <c r="C16" s="243"/>
      <c r="D16" s="243"/>
      <c r="E16" s="243"/>
      <c r="F16" s="243"/>
    </row>
    <row r="17" spans="2:6" ht="12.75">
      <c r="B17" s="243"/>
      <c r="C17" s="243"/>
      <c r="D17" s="243"/>
      <c r="E17" s="243"/>
      <c r="F17" s="243"/>
    </row>
    <row r="18" spans="2:6" ht="12.75">
      <c r="B18" s="243"/>
      <c r="C18" s="243"/>
      <c r="D18" s="243"/>
      <c r="E18" s="243"/>
      <c r="F18" s="243"/>
    </row>
    <row r="19" spans="2:6" ht="12.75">
      <c r="B19" s="243"/>
      <c r="C19" s="243"/>
      <c r="D19" s="243"/>
      <c r="E19" s="243"/>
      <c r="F19" s="243"/>
    </row>
    <row r="20" ht="12.75">
      <c r="A20" s="238" t="s">
        <v>18</v>
      </c>
    </row>
    <row r="23" ht="12.75">
      <c r="A23" s="238" t="s">
        <v>19</v>
      </c>
    </row>
    <row r="24" ht="12.75">
      <c r="A24" s="238" t="s">
        <v>20</v>
      </c>
    </row>
    <row r="25" ht="12.75">
      <c r="A25" s="238" t="s">
        <v>21</v>
      </c>
    </row>
    <row r="26" ht="12.75">
      <c r="A26" s="238" t="s">
        <v>22</v>
      </c>
    </row>
    <row r="27" ht="12.75">
      <c r="A27" s="238" t="s">
        <v>23</v>
      </c>
    </row>
    <row r="28" ht="12.75">
      <c r="A28" s="238" t="s">
        <v>24</v>
      </c>
    </row>
    <row r="29" ht="12.75">
      <c r="A29" s="238" t="s">
        <v>25</v>
      </c>
    </row>
    <row r="30" ht="12.75">
      <c r="A30" s="238" t="s">
        <v>26</v>
      </c>
    </row>
    <row r="32" spans="1:2" ht="12.75">
      <c r="A32" s="238" t="s">
        <v>27</v>
      </c>
      <c r="B32" s="238" t="s">
        <v>28</v>
      </c>
    </row>
    <row r="34" spans="1:6" ht="12.75">
      <c r="A34" s="238" t="s">
        <v>29</v>
      </c>
      <c r="B34" s="243" t="s">
        <v>30</v>
      </c>
      <c r="C34" s="243"/>
      <c r="D34" s="243"/>
      <c r="E34" s="243"/>
      <c r="F34" s="243"/>
    </row>
    <row r="35" spans="2:6" ht="12.75">
      <c r="B35" s="243"/>
      <c r="C35" s="243"/>
      <c r="D35" s="243"/>
      <c r="E35" s="243"/>
      <c r="F35" s="243"/>
    </row>
    <row r="36" spans="2:6" ht="12.75">
      <c r="B36" s="243"/>
      <c r="C36" s="243"/>
      <c r="D36" s="243"/>
      <c r="E36" s="243"/>
      <c r="F36" s="243"/>
    </row>
    <row r="37" spans="1:6" ht="12.75">
      <c r="A37" s="238" t="s">
        <v>31</v>
      </c>
      <c r="B37" s="243" t="s">
        <v>32</v>
      </c>
      <c r="C37" s="243"/>
      <c r="D37" s="243"/>
      <c r="E37" s="243"/>
      <c r="F37" s="243"/>
    </row>
    <row r="38" spans="2:6" ht="12.75">
      <c r="B38" s="243"/>
      <c r="C38" s="243"/>
      <c r="D38" s="243"/>
      <c r="E38" s="243"/>
      <c r="F38" s="243"/>
    </row>
    <row r="39" spans="2:6" ht="12.75">
      <c r="B39" s="243"/>
      <c r="C39" s="243"/>
      <c r="D39" s="243"/>
      <c r="E39" s="243"/>
      <c r="F39" s="243"/>
    </row>
    <row r="40" spans="1:6" ht="12.75">
      <c r="A40" s="238" t="s">
        <v>33</v>
      </c>
      <c r="B40" s="243" t="s">
        <v>34</v>
      </c>
      <c r="C40" s="243"/>
      <c r="D40" s="243"/>
      <c r="E40" s="243"/>
      <c r="F40" s="243"/>
    </row>
    <row r="41" spans="2:6" ht="12.75">
      <c r="B41" s="243"/>
      <c r="C41" s="243"/>
      <c r="D41" s="243"/>
      <c r="E41" s="243"/>
      <c r="F41" s="243"/>
    </row>
    <row r="42" spans="2:6" ht="12.75">
      <c r="B42" s="243"/>
      <c r="C42" s="243"/>
      <c r="D42" s="243"/>
      <c r="E42" s="243"/>
      <c r="F42" s="243"/>
    </row>
    <row r="43" spans="1:6" ht="12.75">
      <c r="A43" s="238" t="s">
        <v>35</v>
      </c>
      <c r="B43" s="243" t="s">
        <v>36</v>
      </c>
      <c r="C43" s="243"/>
      <c r="D43" s="243"/>
      <c r="E43" s="243"/>
      <c r="F43" s="243"/>
    </row>
    <row r="44" spans="2:6" ht="12.75">
      <c r="B44" s="243"/>
      <c r="C44" s="243"/>
      <c r="D44" s="243"/>
      <c r="E44" s="243"/>
      <c r="F44" s="243"/>
    </row>
    <row r="45" spans="2:6" ht="12.75">
      <c r="B45" s="243"/>
      <c r="C45" s="243"/>
      <c r="D45" s="243"/>
      <c r="E45" s="243"/>
      <c r="F45" s="243"/>
    </row>
    <row r="46" spans="2:6" ht="12.75">
      <c r="B46" s="243"/>
      <c r="C46" s="243"/>
      <c r="D46" s="243"/>
      <c r="E46" s="243"/>
      <c r="F46" s="243"/>
    </row>
    <row r="47" spans="2:6" ht="12.75">
      <c r="B47" s="243"/>
      <c r="C47" s="243"/>
      <c r="D47" s="243"/>
      <c r="E47" s="243"/>
      <c r="F47" s="243"/>
    </row>
    <row r="48" spans="2:6" ht="12.75">
      <c r="B48" s="243"/>
      <c r="C48" s="243"/>
      <c r="D48" s="243"/>
      <c r="E48" s="243"/>
      <c r="F48" s="243"/>
    </row>
    <row r="49" spans="1:6" ht="12.75">
      <c r="A49" s="238" t="s">
        <v>37</v>
      </c>
      <c r="B49" s="243" t="s">
        <v>38</v>
      </c>
      <c r="C49" s="243"/>
      <c r="D49" s="243"/>
      <c r="E49" s="243"/>
      <c r="F49" s="243"/>
    </row>
    <row r="50" spans="2:6" ht="12.75">
      <c r="B50" s="243"/>
      <c r="C50" s="243"/>
      <c r="D50" s="243"/>
      <c r="E50" s="243"/>
      <c r="F50" s="243"/>
    </row>
    <row r="51" spans="2:6" ht="12.75">
      <c r="B51" s="243"/>
      <c r="C51" s="243"/>
      <c r="D51" s="243"/>
      <c r="E51" s="243"/>
      <c r="F51" s="243"/>
    </row>
    <row r="52" spans="2:6" ht="12.75">
      <c r="B52" s="243"/>
      <c r="C52" s="243"/>
      <c r="D52" s="243"/>
      <c r="E52" s="243"/>
      <c r="F52" s="243"/>
    </row>
    <row r="53" spans="2:6" ht="12.75">
      <c r="B53" s="243"/>
      <c r="C53" s="243"/>
      <c r="D53" s="243"/>
      <c r="E53" s="243"/>
      <c r="F53" s="243"/>
    </row>
    <row r="54" spans="2:6" ht="12.75">
      <c r="B54" s="243"/>
      <c r="C54" s="243"/>
      <c r="D54" s="243"/>
      <c r="E54" s="243"/>
      <c r="F54" s="243"/>
    </row>
    <row r="55" spans="2:6" ht="12.75">
      <c r="B55" s="243"/>
      <c r="C55" s="243"/>
      <c r="D55" s="243"/>
      <c r="E55" s="243"/>
      <c r="F55" s="243"/>
    </row>
    <row r="56" spans="1:6" ht="12.75">
      <c r="A56" s="238" t="s">
        <v>39</v>
      </c>
      <c r="B56" s="243" t="s">
        <v>40</v>
      </c>
      <c r="C56" s="243"/>
      <c r="D56" s="243"/>
      <c r="E56" s="243"/>
      <c r="F56" s="243"/>
    </row>
    <row r="57" spans="2:6" ht="12.75">
      <c r="B57" s="243"/>
      <c r="C57" s="243"/>
      <c r="D57" s="243"/>
      <c r="E57" s="243"/>
      <c r="F57" s="243"/>
    </row>
    <row r="58" spans="2:6" ht="12.75">
      <c r="B58" s="243"/>
      <c r="C58" s="243"/>
      <c r="D58" s="243"/>
      <c r="E58" s="243"/>
      <c r="F58" s="243"/>
    </row>
    <row r="59" spans="2:6" ht="12.75">
      <c r="B59" s="243"/>
      <c r="C59" s="243"/>
      <c r="D59" s="243"/>
      <c r="E59" s="243"/>
      <c r="F59" s="243"/>
    </row>
    <row r="60" spans="2:6" ht="12.75">
      <c r="B60" s="243"/>
      <c r="C60" s="243"/>
      <c r="D60" s="243"/>
      <c r="E60" s="243"/>
      <c r="F60" s="243"/>
    </row>
    <row r="61" spans="2:6" ht="12.75">
      <c r="B61" s="243"/>
      <c r="C61" s="243"/>
      <c r="D61" s="243"/>
      <c r="E61" s="243"/>
      <c r="F61" s="243"/>
    </row>
    <row r="62" spans="2:6" ht="12.75">
      <c r="B62" s="243"/>
      <c r="C62" s="243"/>
      <c r="D62" s="243"/>
      <c r="E62" s="243"/>
      <c r="F62" s="243"/>
    </row>
    <row r="63" spans="2:6" ht="12.75">
      <c r="B63" s="243"/>
      <c r="C63" s="243"/>
      <c r="D63" s="243"/>
      <c r="E63" s="243"/>
      <c r="F63" s="243"/>
    </row>
    <row r="64" spans="1:6" ht="12.75">
      <c r="A64" s="238" t="s">
        <v>41</v>
      </c>
      <c r="B64" s="243" t="s">
        <v>42</v>
      </c>
      <c r="C64" s="243"/>
      <c r="D64" s="243"/>
      <c r="E64" s="243"/>
      <c r="F64" s="243"/>
    </row>
    <row r="65" spans="2:6" ht="12.75">
      <c r="B65" s="243"/>
      <c r="C65" s="243"/>
      <c r="D65" s="243"/>
      <c r="E65" s="243"/>
      <c r="F65" s="243"/>
    </row>
    <row r="66" spans="2:6" ht="12.75">
      <c r="B66" s="243"/>
      <c r="C66" s="243"/>
      <c r="D66" s="243"/>
      <c r="E66" s="243"/>
      <c r="F66" s="243"/>
    </row>
    <row r="67" spans="2:6" ht="12.75">
      <c r="B67" s="243"/>
      <c r="C67" s="243"/>
      <c r="D67" s="243"/>
      <c r="E67" s="243"/>
      <c r="F67" s="243"/>
    </row>
    <row r="68" spans="2:6" ht="12.75">
      <c r="B68" s="243"/>
      <c r="C68" s="243"/>
      <c r="D68" s="243"/>
      <c r="E68" s="243"/>
      <c r="F68" s="243"/>
    </row>
    <row r="69" spans="2:6" ht="12.75">
      <c r="B69" s="243"/>
      <c r="C69" s="243"/>
      <c r="D69" s="243"/>
      <c r="E69" s="243"/>
      <c r="F69" s="243"/>
    </row>
    <row r="70" spans="2:6" ht="12.75">
      <c r="B70" s="243"/>
      <c r="C70" s="243"/>
      <c r="D70" s="243"/>
      <c r="E70" s="243"/>
      <c r="F70" s="243"/>
    </row>
    <row r="71" spans="1:6" ht="12.75" customHeight="1">
      <c r="A71" s="238" t="s">
        <v>43</v>
      </c>
      <c r="B71" s="243" t="s">
        <v>44</v>
      </c>
      <c r="C71" s="243"/>
      <c r="D71" s="243"/>
      <c r="E71" s="243"/>
      <c r="F71" s="243"/>
    </row>
    <row r="72" spans="2:6" ht="12.75" customHeight="1">
      <c r="B72" s="243"/>
      <c r="C72" s="243"/>
      <c r="D72" s="243"/>
      <c r="E72" s="243"/>
      <c r="F72" s="243"/>
    </row>
    <row r="73" spans="2:6" ht="12.75">
      <c r="B73" s="243"/>
      <c r="C73" s="243"/>
      <c r="D73" s="243"/>
      <c r="E73" s="243"/>
      <c r="F73" s="243"/>
    </row>
    <row r="74" spans="2:6" ht="12.75">
      <c r="B74" s="243"/>
      <c r="C74" s="243"/>
      <c r="D74" s="243"/>
      <c r="E74" s="243"/>
      <c r="F74" s="243"/>
    </row>
    <row r="75" spans="2:6" ht="12.75">
      <c r="B75" s="243"/>
      <c r="C75" s="243"/>
      <c r="D75" s="243"/>
      <c r="E75" s="243"/>
      <c r="F75" s="243"/>
    </row>
    <row r="76" spans="1:6" ht="12.75">
      <c r="A76" s="238" t="s">
        <v>45</v>
      </c>
      <c r="B76" s="243" t="s">
        <v>46</v>
      </c>
      <c r="C76" s="243"/>
      <c r="D76" s="243"/>
      <c r="E76" s="243"/>
      <c r="F76" s="243"/>
    </row>
    <row r="77" spans="2:6" ht="12.75">
      <c r="B77" s="243"/>
      <c r="C77" s="243"/>
      <c r="D77" s="243"/>
      <c r="E77" s="243"/>
      <c r="F77" s="243"/>
    </row>
    <row r="78" spans="2:6" ht="12.75">
      <c r="B78" s="243"/>
      <c r="C78" s="243"/>
      <c r="D78" s="243"/>
      <c r="E78" s="243"/>
      <c r="F78" s="243"/>
    </row>
    <row r="79" ht="12.75">
      <c r="A79" s="244" t="s">
        <v>47</v>
      </c>
    </row>
    <row r="81" spans="1:6" ht="12.75" customHeight="1">
      <c r="A81" s="238" t="s">
        <v>48</v>
      </c>
      <c r="B81" s="243" t="s">
        <v>49</v>
      </c>
      <c r="C81" s="243"/>
      <c r="D81" s="243"/>
      <c r="E81" s="243"/>
      <c r="F81" s="243"/>
    </row>
    <row r="82" spans="2:6" ht="12.75">
      <c r="B82" s="243"/>
      <c r="C82" s="243"/>
      <c r="D82" s="243"/>
      <c r="E82" s="243"/>
      <c r="F82" s="243"/>
    </row>
    <row r="83" spans="2:6" ht="12.75">
      <c r="B83" s="243"/>
      <c r="C83" s="243"/>
      <c r="D83" s="243"/>
      <c r="E83" s="243"/>
      <c r="F83" s="243"/>
    </row>
    <row r="84" ht="12.75">
      <c r="A84" s="238" t="s">
        <v>50</v>
      </c>
    </row>
    <row r="85" ht="12.75">
      <c r="A85" s="238" t="s">
        <v>51</v>
      </c>
    </row>
    <row r="86" ht="12.75">
      <c r="A86" s="245" t="s">
        <v>52</v>
      </c>
    </row>
    <row r="87" ht="12.75">
      <c r="A87" s="245"/>
    </row>
    <row r="88" spans="1:2" ht="12.75">
      <c r="A88" s="238" t="s">
        <v>53</v>
      </c>
      <c r="B88" s="238" t="s">
        <v>54</v>
      </c>
    </row>
    <row r="90" spans="1:6" ht="12.75">
      <c r="A90" s="238" t="s">
        <v>55</v>
      </c>
      <c r="B90" s="243" t="s">
        <v>56</v>
      </c>
      <c r="C90" s="243"/>
      <c r="D90" s="243"/>
      <c r="E90" s="243"/>
      <c r="F90" s="243"/>
    </row>
    <row r="91" spans="2:6" ht="12.75">
      <c r="B91" s="243"/>
      <c r="C91" s="243"/>
      <c r="D91" s="243"/>
      <c r="E91" s="243"/>
      <c r="F91" s="243"/>
    </row>
    <row r="92" spans="2:6" ht="12.75">
      <c r="B92" s="243"/>
      <c r="C92" s="243"/>
      <c r="D92" s="243"/>
      <c r="E92" s="243"/>
      <c r="F92" s="243"/>
    </row>
    <row r="93" spans="2:6" ht="12.75">
      <c r="B93" s="243"/>
      <c r="C93" s="243"/>
      <c r="D93" s="243"/>
      <c r="E93" s="243"/>
      <c r="F93" s="243"/>
    </row>
    <row r="94" spans="1:6" ht="12.75">
      <c r="A94" s="238" t="s">
        <v>57</v>
      </c>
      <c r="B94" s="243" t="s">
        <v>58</v>
      </c>
      <c r="C94" s="243"/>
      <c r="D94" s="243"/>
      <c r="E94" s="243"/>
      <c r="F94" s="243"/>
    </row>
    <row r="95" spans="2:6" ht="12.75">
      <c r="B95" s="243"/>
      <c r="C95" s="243"/>
      <c r="D95" s="243"/>
      <c r="E95" s="243"/>
      <c r="F95" s="243"/>
    </row>
    <row r="96" spans="2:6" ht="12.75">
      <c r="B96" s="243"/>
      <c r="C96" s="243"/>
      <c r="D96" s="243"/>
      <c r="E96" s="243"/>
      <c r="F96" s="243"/>
    </row>
    <row r="97" spans="2:6" ht="12.75">
      <c r="B97" s="243"/>
      <c r="C97" s="243"/>
      <c r="D97" s="243"/>
      <c r="E97" s="243"/>
      <c r="F97" s="243"/>
    </row>
    <row r="98" spans="1:6" ht="12.75">
      <c r="A98" s="238" t="s">
        <v>59</v>
      </c>
      <c r="B98" s="243" t="s">
        <v>60</v>
      </c>
      <c r="C98" s="243"/>
      <c r="D98" s="243"/>
      <c r="E98" s="243"/>
      <c r="F98" s="243"/>
    </row>
    <row r="99" spans="2:6" ht="12.75">
      <c r="B99" s="243"/>
      <c r="C99" s="243"/>
      <c r="D99" s="243"/>
      <c r="E99" s="243"/>
      <c r="F99" s="243"/>
    </row>
    <row r="100" spans="2:6" ht="12.75">
      <c r="B100" s="243"/>
      <c r="C100" s="243"/>
      <c r="D100" s="243"/>
      <c r="E100" s="243"/>
      <c r="F100" s="243"/>
    </row>
    <row r="101" spans="1:6" ht="12.75">
      <c r="A101" s="238" t="s">
        <v>61</v>
      </c>
      <c r="B101" s="243" t="s">
        <v>62</v>
      </c>
      <c r="C101" s="243"/>
      <c r="D101" s="243"/>
      <c r="E101" s="243"/>
      <c r="F101" s="243"/>
    </row>
    <row r="102" spans="2:6" ht="12.75">
      <c r="B102" s="243"/>
      <c r="C102" s="243"/>
      <c r="D102" s="243"/>
      <c r="E102" s="243"/>
      <c r="F102" s="243"/>
    </row>
    <row r="103" spans="2:6" ht="12.75">
      <c r="B103" s="243"/>
      <c r="C103" s="243"/>
      <c r="D103" s="243"/>
      <c r="E103" s="243"/>
      <c r="F103" s="243"/>
    </row>
    <row r="104" spans="1:6" ht="12.75">
      <c r="A104" s="238" t="s">
        <v>63</v>
      </c>
      <c r="B104" s="243" t="s">
        <v>64</v>
      </c>
      <c r="C104" s="243"/>
      <c r="D104" s="243"/>
      <c r="E104" s="243"/>
      <c r="F104" s="243"/>
    </row>
    <row r="105" spans="2:6" ht="12.75">
      <c r="B105" s="243"/>
      <c r="C105" s="243"/>
      <c r="D105" s="243"/>
      <c r="E105" s="243"/>
      <c r="F105" s="243"/>
    </row>
    <row r="106" spans="2:6" ht="12.75">
      <c r="B106" s="243"/>
      <c r="C106" s="243"/>
      <c r="D106" s="243"/>
      <c r="E106" s="243"/>
      <c r="F106" s="243"/>
    </row>
    <row r="107" spans="2:6" ht="12.75">
      <c r="B107" s="243"/>
      <c r="C107" s="243"/>
      <c r="D107" s="243"/>
      <c r="E107" s="243"/>
      <c r="F107" s="243"/>
    </row>
    <row r="108" spans="1:2" ht="12.75">
      <c r="A108" s="238" t="s">
        <v>65</v>
      </c>
      <c r="B108" s="238" t="s">
        <v>66</v>
      </c>
    </row>
    <row r="110" spans="1:5" ht="12.75">
      <c r="A110" s="243" t="s">
        <v>67</v>
      </c>
      <c r="B110" s="243"/>
      <c r="C110" s="243"/>
      <c r="D110" s="243"/>
      <c r="E110" s="243"/>
    </row>
    <row r="111" spans="1:5" ht="12.75">
      <c r="A111" s="243"/>
      <c r="B111" s="243"/>
      <c r="C111" s="243"/>
      <c r="D111" s="243"/>
      <c r="E111" s="243"/>
    </row>
    <row r="112" ht="12.75">
      <c r="A112" s="238" t="s">
        <v>68</v>
      </c>
    </row>
    <row r="113" ht="12.75">
      <c r="A113" s="245" t="s">
        <v>69</v>
      </c>
    </row>
    <row r="115" spans="1:6" ht="12.75">
      <c r="A115" s="238" t="s">
        <v>70</v>
      </c>
      <c r="B115" s="243" t="s">
        <v>71</v>
      </c>
      <c r="C115" s="243"/>
      <c r="D115" s="243"/>
      <c r="E115" s="243"/>
      <c r="F115" s="243"/>
    </row>
    <row r="116" spans="2:6" ht="12.75">
      <c r="B116" s="243"/>
      <c r="C116" s="243"/>
      <c r="D116" s="243"/>
      <c r="E116" s="243"/>
      <c r="F116" s="243"/>
    </row>
    <row r="117" spans="2:6" ht="12.75">
      <c r="B117" s="243"/>
      <c r="C117" s="243"/>
      <c r="D117" s="243"/>
      <c r="E117" s="243"/>
      <c r="F117" s="243"/>
    </row>
    <row r="118" spans="1:6" ht="12.75">
      <c r="A118" s="238" t="s">
        <v>72</v>
      </c>
      <c r="B118" s="243" t="s">
        <v>73</v>
      </c>
      <c r="C118" s="243"/>
      <c r="D118" s="243"/>
      <c r="E118" s="243"/>
      <c r="F118" s="243"/>
    </row>
    <row r="119" spans="2:6" ht="12.75">
      <c r="B119" s="243"/>
      <c r="C119" s="243"/>
      <c r="D119" s="243"/>
      <c r="E119" s="243"/>
      <c r="F119" s="243"/>
    </row>
    <row r="120" spans="2:6" ht="12.75">
      <c r="B120" s="243"/>
      <c r="C120" s="243"/>
      <c r="D120" s="243"/>
      <c r="E120" s="243"/>
      <c r="F120" s="243"/>
    </row>
    <row r="121" spans="1:6" ht="12.75" customHeight="1">
      <c r="A121" s="238" t="s">
        <v>74</v>
      </c>
      <c r="B121" s="243" t="s">
        <v>75</v>
      </c>
      <c r="C121" s="243"/>
      <c r="D121" s="243"/>
      <c r="E121" s="243"/>
      <c r="F121" s="243"/>
    </row>
    <row r="122" spans="2:6" ht="12.75">
      <c r="B122" s="243"/>
      <c r="C122" s="243"/>
      <c r="D122" s="243"/>
      <c r="E122" s="243"/>
      <c r="F122" s="243"/>
    </row>
    <row r="123" spans="2:6" ht="12.75">
      <c r="B123" s="243"/>
      <c r="C123" s="243"/>
      <c r="D123" s="243"/>
      <c r="E123" s="243"/>
      <c r="F123" s="243"/>
    </row>
    <row r="124" spans="2:6" ht="12.75">
      <c r="B124" s="243"/>
      <c r="C124" s="243"/>
      <c r="D124" s="243"/>
      <c r="E124" s="243"/>
      <c r="F124" s="243"/>
    </row>
    <row r="125" spans="1:6" ht="12.75">
      <c r="A125" s="238" t="s">
        <v>76</v>
      </c>
      <c r="B125" s="243" t="s">
        <v>77</v>
      </c>
      <c r="C125" s="243"/>
      <c r="D125" s="243"/>
      <c r="E125" s="243"/>
      <c r="F125" s="243"/>
    </row>
    <row r="126" spans="2:6" ht="12.75">
      <c r="B126" s="243"/>
      <c r="C126" s="243"/>
      <c r="D126" s="243"/>
      <c r="E126" s="243"/>
      <c r="F126" s="243"/>
    </row>
    <row r="128" spans="1:2" ht="12.75">
      <c r="A128" s="238" t="s">
        <v>78</v>
      </c>
      <c r="B128" s="246" t="s">
        <v>79</v>
      </c>
    </row>
    <row r="129" spans="1:5" ht="12.75">
      <c r="A129" s="247" t="s">
        <v>80</v>
      </c>
      <c r="B129" s="247"/>
      <c r="C129" s="240" t="s">
        <v>5</v>
      </c>
      <c r="D129" s="240" t="s">
        <v>6</v>
      </c>
      <c r="E129" s="240" t="s">
        <v>7</v>
      </c>
    </row>
    <row r="130" spans="1:5" ht="12.75">
      <c r="A130" s="248" t="s">
        <v>81</v>
      </c>
      <c r="B130" s="248"/>
      <c r="C130" s="242">
        <v>0.03</v>
      </c>
      <c r="D130" s="242">
        <v>0.04</v>
      </c>
      <c r="E130" s="242">
        <v>0.055</v>
      </c>
    </row>
    <row r="131" spans="1:5" ht="12.75">
      <c r="A131" s="248" t="s">
        <v>82</v>
      </c>
      <c r="B131" s="248"/>
      <c r="C131" s="242">
        <v>0.008</v>
      </c>
      <c r="D131" s="242">
        <v>0.008</v>
      </c>
      <c r="E131" s="242">
        <v>0.01</v>
      </c>
    </row>
    <row r="132" spans="1:5" ht="12.75">
      <c r="A132" s="248" t="s">
        <v>83</v>
      </c>
      <c r="B132" s="248"/>
      <c r="C132" s="242">
        <v>0.0097</v>
      </c>
      <c r="D132" s="242">
        <v>0.0127</v>
      </c>
      <c r="E132" s="242">
        <v>0.0127</v>
      </c>
    </row>
    <row r="133" spans="1:5" ht="12.75">
      <c r="A133" s="248" t="s">
        <v>84</v>
      </c>
      <c r="B133" s="248"/>
      <c r="C133" s="242">
        <v>0.0059</v>
      </c>
      <c r="D133" s="242">
        <v>0.0123</v>
      </c>
      <c r="E133" s="242">
        <v>0.0139</v>
      </c>
    </row>
    <row r="134" spans="1:5" ht="12.75">
      <c r="A134" s="248" t="s">
        <v>85</v>
      </c>
      <c r="B134" s="248"/>
      <c r="C134" s="242">
        <v>0.0616</v>
      </c>
      <c r="D134" s="242">
        <v>0.074</v>
      </c>
      <c r="E134" s="242">
        <v>0.0896</v>
      </c>
    </row>
    <row r="135" spans="1:5" ht="12.75">
      <c r="A135" s="248" t="s">
        <v>86</v>
      </c>
      <c r="B135" s="248"/>
      <c r="C135" s="240" t="s">
        <v>87</v>
      </c>
      <c r="D135" s="240"/>
      <c r="E135" s="240"/>
    </row>
    <row r="137" spans="1:2" ht="12.75">
      <c r="A137" s="238" t="s">
        <v>88</v>
      </c>
      <c r="B137" s="238" t="s">
        <v>89</v>
      </c>
    </row>
    <row r="138" spans="1:5" ht="12.75">
      <c r="A138" s="247" t="s">
        <v>80</v>
      </c>
      <c r="B138" s="247"/>
      <c r="C138" s="240" t="s">
        <v>5</v>
      </c>
      <c r="D138" s="240" t="s">
        <v>6</v>
      </c>
      <c r="E138" s="240" t="s">
        <v>7</v>
      </c>
    </row>
    <row r="139" spans="1:5" ht="12.75">
      <c r="A139" s="248" t="s">
        <v>81</v>
      </c>
      <c r="B139" s="248"/>
      <c r="C139" s="242">
        <v>0.038</v>
      </c>
      <c r="D139" s="242">
        <v>0.0401</v>
      </c>
      <c r="E139" s="242">
        <v>0.0467</v>
      </c>
    </row>
    <row r="140" spans="1:5" ht="12.75">
      <c r="A140" s="248" t="s">
        <v>82</v>
      </c>
      <c r="B140" s="248"/>
      <c r="C140" s="242">
        <v>0.0032</v>
      </c>
      <c r="D140" s="242">
        <v>0.004</v>
      </c>
      <c r="E140" s="242">
        <v>0.0074</v>
      </c>
    </row>
    <row r="141" spans="1:5" ht="12.75">
      <c r="A141" s="248" t="s">
        <v>83</v>
      </c>
      <c r="B141" s="248"/>
      <c r="C141" s="242">
        <v>0.005</v>
      </c>
      <c r="D141" s="242">
        <v>0.0056</v>
      </c>
      <c r="E141" s="242">
        <v>0.0097</v>
      </c>
    </row>
    <row r="142" spans="1:5" ht="12.75">
      <c r="A142" s="248" t="s">
        <v>84</v>
      </c>
      <c r="B142" s="248"/>
      <c r="C142" s="242">
        <v>0.0102</v>
      </c>
      <c r="D142" s="242">
        <v>0.0111</v>
      </c>
      <c r="E142" s="242">
        <v>0.0121</v>
      </c>
    </row>
    <row r="143" spans="1:5" ht="12.75">
      <c r="A143" s="248" t="s">
        <v>85</v>
      </c>
      <c r="B143" s="248"/>
      <c r="C143" s="242">
        <v>0.0664</v>
      </c>
      <c r="D143" s="242">
        <v>0.073</v>
      </c>
      <c r="E143" s="242">
        <v>0.0869</v>
      </c>
    </row>
    <row r="144" spans="1:5" ht="12.75">
      <c r="A144" s="248" t="s">
        <v>86</v>
      </c>
      <c r="B144" s="248"/>
      <c r="C144" s="240" t="s">
        <v>87</v>
      </c>
      <c r="D144" s="240"/>
      <c r="E144" s="240"/>
    </row>
    <row r="146" spans="1:2" ht="12.75">
      <c r="A146" s="238" t="s">
        <v>90</v>
      </c>
      <c r="B146" s="238" t="s">
        <v>91</v>
      </c>
    </row>
    <row r="147" spans="1:5" ht="12.75">
      <c r="A147" s="247" t="s">
        <v>80</v>
      </c>
      <c r="B147" s="247"/>
      <c r="C147" s="240" t="s">
        <v>5</v>
      </c>
      <c r="D147" s="240" t="s">
        <v>6</v>
      </c>
      <c r="E147" s="240" t="s">
        <v>7</v>
      </c>
    </row>
    <row r="148" spans="1:5" ht="12.75">
      <c r="A148" s="248" t="s">
        <v>81</v>
      </c>
      <c r="B148" s="248"/>
      <c r="C148" s="242">
        <v>0.0343</v>
      </c>
      <c r="D148" s="242">
        <v>0.0493</v>
      </c>
      <c r="E148" s="242">
        <v>0.0671</v>
      </c>
    </row>
    <row r="149" spans="1:5" ht="12.75">
      <c r="A149" s="248" t="s">
        <v>82</v>
      </c>
      <c r="B149" s="248"/>
      <c r="C149" s="242">
        <v>0.0028</v>
      </c>
      <c r="D149" s="242">
        <v>0.0049</v>
      </c>
      <c r="E149" s="242">
        <v>0.0075</v>
      </c>
    </row>
    <row r="150" spans="1:5" ht="12.75">
      <c r="A150" s="248" t="s">
        <v>83</v>
      </c>
      <c r="B150" s="248"/>
      <c r="C150" s="242">
        <v>0.01</v>
      </c>
      <c r="D150" s="242">
        <v>0.0139</v>
      </c>
      <c r="E150" s="242">
        <v>0.0174</v>
      </c>
    </row>
    <row r="151" spans="1:5" ht="12.75">
      <c r="A151" s="248" t="s">
        <v>84</v>
      </c>
      <c r="B151" s="248"/>
      <c r="C151" s="242">
        <v>0.0094</v>
      </c>
      <c r="D151" s="242">
        <v>0.0099</v>
      </c>
      <c r="E151" s="242">
        <v>0.0117</v>
      </c>
    </row>
    <row r="152" spans="1:5" ht="12.75">
      <c r="A152" s="248" t="s">
        <v>85</v>
      </c>
      <c r="B152" s="248"/>
      <c r="C152" s="242">
        <v>0.0674</v>
      </c>
      <c r="D152" s="242">
        <v>0.0804</v>
      </c>
      <c r="E152" s="242">
        <v>0.094</v>
      </c>
    </row>
    <row r="153" spans="1:5" ht="12.75">
      <c r="A153" s="248" t="s">
        <v>86</v>
      </c>
      <c r="B153" s="248"/>
      <c r="C153" s="240" t="s">
        <v>87</v>
      </c>
      <c r="D153" s="240"/>
      <c r="E153" s="240"/>
    </row>
    <row r="155" spans="1:2" ht="12.75">
      <c r="A155" s="238" t="s">
        <v>92</v>
      </c>
      <c r="B155" s="238" t="s">
        <v>93</v>
      </c>
    </row>
    <row r="156" spans="1:5" ht="12.75">
      <c r="A156" s="247" t="s">
        <v>80</v>
      </c>
      <c r="B156" s="247"/>
      <c r="C156" s="240" t="s">
        <v>5</v>
      </c>
      <c r="D156" s="240" t="s">
        <v>6</v>
      </c>
      <c r="E156" s="240" t="s">
        <v>7</v>
      </c>
    </row>
    <row r="157" spans="1:5" ht="12.75">
      <c r="A157" s="248" t="s">
        <v>81</v>
      </c>
      <c r="B157" s="248"/>
      <c r="C157" s="242">
        <v>0.0529</v>
      </c>
      <c r="D157" s="242">
        <v>0.0592</v>
      </c>
      <c r="E157" s="242">
        <v>0.0793</v>
      </c>
    </row>
    <row r="158" spans="1:5" ht="12.75">
      <c r="A158" s="248" t="s">
        <v>82</v>
      </c>
      <c r="B158" s="248"/>
      <c r="C158" s="242">
        <v>0.0025</v>
      </c>
      <c r="D158" s="242">
        <v>0.0051</v>
      </c>
      <c r="E158" s="242">
        <v>0.0056</v>
      </c>
    </row>
    <row r="159" spans="1:5" ht="12.75">
      <c r="A159" s="248" t="s">
        <v>83</v>
      </c>
      <c r="B159" s="248"/>
      <c r="C159" s="242">
        <v>0.01</v>
      </c>
      <c r="D159" s="242">
        <v>0.0148</v>
      </c>
      <c r="E159" s="242">
        <v>0.0197</v>
      </c>
    </row>
    <row r="160" spans="1:5" ht="12.75">
      <c r="A160" s="248" t="s">
        <v>84</v>
      </c>
      <c r="B160" s="248"/>
      <c r="C160" s="242">
        <v>0.0101</v>
      </c>
      <c r="D160" s="242">
        <v>0.0107</v>
      </c>
      <c r="E160" s="242">
        <v>0.0111</v>
      </c>
    </row>
    <row r="161" spans="1:5" ht="12.75">
      <c r="A161" s="248" t="s">
        <v>85</v>
      </c>
      <c r="B161" s="248"/>
      <c r="C161" s="242">
        <v>0.08</v>
      </c>
      <c r="D161" s="242">
        <v>0.0831</v>
      </c>
      <c r="E161" s="242">
        <v>0.0951</v>
      </c>
    </row>
    <row r="162" spans="1:5" ht="12.75">
      <c r="A162" s="248" t="s">
        <v>86</v>
      </c>
      <c r="B162" s="248"/>
      <c r="C162" s="240" t="s">
        <v>87</v>
      </c>
      <c r="D162" s="240"/>
      <c r="E162" s="240"/>
    </row>
    <row r="164" spans="1:2" ht="12.75">
      <c r="A164" s="238" t="s">
        <v>94</v>
      </c>
      <c r="B164" s="238" t="s">
        <v>95</v>
      </c>
    </row>
    <row r="165" spans="1:5" ht="12.75">
      <c r="A165" s="247" t="s">
        <v>80</v>
      </c>
      <c r="B165" s="247"/>
      <c r="C165" s="240" t="s">
        <v>5</v>
      </c>
      <c r="D165" s="240" t="s">
        <v>6</v>
      </c>
      <c r="E165" s="240" t="s">
        <v>7</v>
      </c>
    </row>
    <row r="166" spans="1:5" ht="12.75">
      <c r="A166" s="248" t="s">
        <v>81</v>
      </c>
      <c r="B166" s="248"/>
      <c r="C166" s="242">
        <v>0.04</v>
      </c>
      <c r="D166" s="242">
        <v>0.0552</v>
      </c>
      <c r="E166" s="242">
        <v>0.0785</v>
      </c>
    </row>
    <row r="167" spans="1:5" ht="12.75">
      <c r="A167" s="248" t="s">
        <v>82</v>
      </c>
      <c r="B167" s="248"/>
      <c r="C167" s="242">
        <v>0.0081</v>
      </c>
      <c r="D167" s="242">
        <v>0.0122</v>
      </c>
      <c r="E167" s="242">
        <v>0.0199</v>
      </c>
    </row>
    <row r="168" spans="1:5" ht="12.75">
      <c r="A168" s="248" t="s">
        <v>83</v>
      </c>
      <c r="B168" s="248"/>
      <c r="C168" s="242">
        <v>0.0146</v>
      </c>
      <c r="D168" s="242">
        <v>0.0232</v>
      </c>
      <c r="E168" s="242">
        <v>0.0316</v>
      </c>
    </row>
    <row r="169" spans="1:5" ht="12.75">
      <c r="A169" s="248" t="s">
        <v>84</v>
      </c>
      <c r="B169" s="248"/>
      <c r="C169" s="242">
        <v>0.0094</v>
      </c>
      <c r="D169" s="242">
        <v>0.0102</v>
      </c>
      <c r="E169" s="242">
        <v>0.0133</v>
      </c>
    </row>
    <row r="170" spans="1:5" ht="12.75">
      <c r="A170" s="248" t="s">
        <v>85</v>
      </c>
      <c r="B170" s="248"/>
      <c r="C170" s="242">
        <v>0.0714</v>
      </c>
      <c r="D170" s="242">
        <v>0.084</v>
      </c>
      <c r="E170" s="242">
        <v>0.1043</v>
      </c>
    </row>
    <row r="171" spans="1:5" ht="12.75">
      <c r="A171" s="248" t="s">
        <v>86</v>
      </c>
      <c r="B171" s="248"/>
      <c r="C171" s="240" t="s">
        <v>87</v>
      </c>
      <c r="D171" s="240"/>
      <c r="E171" s="240"/>
    </row>
    <row r="173" spans="1:2" ht="12.75">
      <c r="A173" s="238" t="s">
        <v>96</v>
      </c>
      <c r="B173" s="238" t="s">
        <v>97</v>
      </c>
    </row>
    <row r="174" spans="1:5" ht="12.75">
      <c r="A174" s="247" t="s">
        <v>80</v>
      </c>
      <c r="B174" s="247"/>
      <c r="C174" s="240" t="s">
        <v>5</v>
      </c>
      <c r="D174" s="240" t="s">
        <v>6</v>
      </c>
      <c r="E174" s="240" t="s">
        <v>7</v>
      </c>
    </row>
    <row r="175" spans="1:5" ht="12.75">
      <c r="A175" s="249" t="s">
        <v>81</v>
      </c>
      <c r="B175" s="250"/>
      <c r="C175" s="242">
        <v>0.015</v>
      </c>
      <c r="D175" s="242">
        <v>0.0345</v>
      </c>
      <c r="E175" s="242">
        <v>0.0449</v>
      </c>
    </row>
    <row r="176" spans="1:5" ht="12.75">
      <c r="A176" s="249" t="s">
        <v>82</v>
      </c>
      <c r="B176" s="250"/>
      <c r="C176" s="242">
        <v>0.003</v>
      </c>
      <c r="D176" s="242">
        <v>0.0048</v>
      </c>
      <c r="E176" s="242">
        <v>0.0082</v>
      </c>
    </row>
    <row r="177" spans="1:5" ht="12.75">
      <c r="A177" s="249" t="s">
        <v>83</v>
      </c>
      <c r="B177" s="250"/>
      <c r="C177" s="242">
        <v>0.0056</v>
      </c>
      <c r="D177" s="242">
        <v>0.0085</v>
      </c>
      <c r="E177" s="242">
        <v>0.0089</v>
      </c>
    </row>
    <row r="178" spans="1:5" ht="12.75">
      <c r="A178" s="249" t="s">
        <v>84</v>
      </c>
      <c r="B178" s="250"/>
      <c r="C178" s="242">
        <v>0.0085</v>
      </c>
      <c r="D178" s="242">
        <v>0.0085</v>
      </c>
      <c r="E178" s="242">
        <v>0.0111</v>
      </c>
    </row>
    <row r="179" spans="1:5" ht="12.75">
      <c r="A179" s="249" t="s">
        <v>85</v>
      </c>
      <c r="B179" s="250"/>
      <c r="C179" s="242">
        <v>0.035</v>
      </c>
      <c r="D179" s="242">
        <v>0.0511</v>
      </c>
      <c r="E179" s="242">
        <v>0.0622</v>
      </c>
    </row>
    <row r="180" spans="1:5" ht="12.75">
      <c r="A180" s="249" t="s">
        <v>86</v>
      </c>
      <c r="B180" s="250"/>
      <c r="C180" s="240" t="s">
        <v>87</v>
      </c>
      <c r="D180" s="240"/>
      <c r="E180" s="240"/>
    </row>
    <row r="182" spans="1:5" ht="12.75">
      <c r="A182" s="238" t="s">
        <v>98</v>
      </c>
      <c r="B182" s="251" t="s">
        <v>99</v>
      </c>
      <c r="C182" s="251"/>
      <c r="D182" s="251"/>
      <c r="E182" s="251"/>
    </row>
    <row r="183" spans="2:5" ht="12.75">
      <c r="B183" s="251"/>
      <c r="C183" s="251"/>
      <c r="D183" s="251"/>
      <c r="E183" s="251"/>
    </row>
    <row r="184" spans="2:5" ht="12.75">
      <c r="B184" s="251"/>
      <c r="C184" s="251"/>
      <c r="D184" s="251"/>
      <c r="E184" s="251"/>
    </row>
    <row r="185" spans="2:5" ht="12.75">
      <c r="B185" s="251"/>
      <c r="C185" s="251"/>
      <c r="D185" s="251"/>
      <c r="E185" s="251"/>
    </row>
    <row r="188" spans="1:5" ht="12.75">
      <c r="A188" s="252" t="s">
        <v>100</v>
      </c>
      <c r="B188" s="252"/>
      <c r="C188" s="252"/>
      <c r="D188" s="252"/>
      <c r="E188" s="252"/>
    </row>
    <row r="189" spans="1:5" ht="12.75">
      <c r="A189" s="252" t="s">
        <v>101</v>
      </c>
      <c r="B189" s="252"/>
      <c r="C189" s="252"/>
      <c r="D189" s="252"/>
      <c r="E189" s="252"/>
    </row>
  </sheetData>
  <sheetProtection password="E9AE" sheet="1" objects="1" scenarios="1"/>
  <mergeCells count="74">
    <mergeCell ref="A5:E5"/>
    <mergeCell ref="A6:B6"/>
    <mergeCell ref="A129:B129"/>
    <mergeCell ref="A130:B130"/>
    <mergeCell ref="A131:B131"/>
    <mergeCell ref="A132:B132"/>
    <mergeCell ref="A133:B133"/>
    <mergeCell ref="A134:B134"/>
    <mergeCell ref="A135:B135"/>
    <mergeCell ref="C135:E135"/>
    <mergeCell ref="A138:B138"/>
    <mergeCell ref="A139:B139"/>
    <mergeCell ref="A140:B140"/>
    <mergeCell ref="A141:B141"/>
    <mergeCell ref="A142:B142"/>
    <mergeCell ref="A143:B143"/>
    <mergeCell ref="A144:B144"/>
    <mergeCell ref="C144:E144"/>
    <mergeCell ref="A147:B147"/>
    <mergeCell ref="A148:B148"/>
    <mergeCell ref="A149:B149"/>
    <mergeCell ref="A150:B150"/>
    <mergeCell ref="A151:B151"/>
    <mergeCell ref="A152:B152"/>
    <mergeCell ref="A153:B153"/>
    <mergeCell ref="C153:E153"/>
    <mergeCell ref="A156:B156"/>
    <mergeCell ref="A157:B157"/>
    <mergeCell ref="A158:B158"/>
    <mergeCell ref="A159:B159"/>
    <mergeCell ref="A160:B160"/>
    <mergeCell ref="A161:B161"/>
    <mergeCell ref="A162:B162"/>
    <mergeCell ref="C162:E162"/>
    <mergeCell ref="A165:B165"/>
    <mergeCell ref="A166:B166"/>
    <mergeCell ref="A167:B167"/>
    <mergeCell ref="A168:B168"/>
    <mergeCell ref="A169:B169"/>
    <mergeCell ref="A170:B170"/>
    <mergeCell ref="A171:B171"/>
    <mergeCell ref="C171:E171"/>
    <mergeCell ref="A174:B174"/>
    <mergeCell ref="A175:B175"/>
    <mergeCell ref="A176:B176"/>
    <mergeCell ref="A177:B177"/>
    <mergeCell ref="A178:B178"/>
    <mergeCell ref="A179:B179"/>
    <mergeCell ref="A180:B180"/>
    <mergeCell ref="C180:E180"/>
    <mergeCell ref="A188:E188"/>
    <mergeCell ref="A189:E189"/>
    <mergeCell ref="B64:F69"/>
    <mergeCell ref="B76:F77"/>
    <mergeCell ref="B71:F74"/>
    <mergeCell ref="B81:F82"/>
    <mergeCell ref="B118:F119"/>
    <mergeCell ref="B125:F126"/>
    <mergeCell ref="B121:F123"/>
    <mergeCell ref="B115:F116"/>
    <mergeCell ref="B16:F17"/>
    <mergeCell ref="B34:F35"/>
    <mergeCell ref="B37:F38"/>
    <mergeCell ref="B40:F41"/>
    <mergeCell ref="B43:F47"/>
    <mergeCell ref="B49:F54"/>
    <mergeCell ref="B56:F62"/>
    <mergeCell ref="B182:E185"/>
    <mergeCell ref="B104:F106"/>
    <mergeCell ref="B90:F93"/>
    <mergeCell ref="B94:F96"/>
    <mergeCell ref="B98:F99"/>
    <mergeCell ref="B101:F102"/>
    <mergeCell ref="A110:E111"/>
  </mergeCells>
  <printOptions/>
  <pageMargins left="0.787401575" right="0.787401575" top="0.984251969" bottom="0.984251969" header="0.492125985" footer="0.492125985"/>
  <pageSetup horizontalDpi="600" verticalDpi="600" orientation="portrait" paperSize="9" scale="56"/>
  <rowBreaks count="1" manualBreakCount="1">
    <brk id="89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SheetLayoutView="100" workbookViewId="0" topLeftCell="A10">
      <selection activeCell="C19" sqref="C19"/>
    </sheetView>
  </sheetViews>
  <sheetFormatPr defaultColWidth="9.140625" defaultRowHeight="12.75"/>
  <cols>
    <col min="1" max="1" width="26.57421875" style="0" customWidth="1"/>
    <col min="2" max="2" width="43.140625" style="0" customWidth="1"/>
    <col min="3" max="3" width="9.7109375" style="0" bestFit="1" customWidth="1"/>
    <col min="4" max="4" width="11.28125" style="0" bestFit="1" customWidth="1"/>
    <col min="5" max="5" width="9.8515625" style="0" bestFit="1" customWidth="1"/>
    <col min="6" max="6" width="10.57421875" style="0" customWidth="1"/>
    <col min="7" max="7" width="9.8515625" style="0" bestFit="1" customWidth="1"/>
    <col min="8" max="8" width="0.13671875" style="0" customWidth="1"/>
    <col min="9" max="11" width="9.140625" style="0" hidden="1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4"/>
      <c r="B2" s="5" t="s">
        <v>102</v>
      </c>
      <c r="C2" s="154"/>
      <c r="D2" s="7"/>
      <c r="E2" s="7"/>
      <c r="F2" s="7"/>
      <c r="G2" s="8"/>
    </row>
    <row r="3" spans="1:7" ht="12.75">
      <c r="A3" s="4"/>
      <c r="B3" s="5" t="s">
        <v>103</v>
      </c>
      <c r="C3" s="7"/>
      <c r="D3" s="7"/>
      <c r="E3" s="7"/>
      <c r="F3" s="7"/>
      <c r="G3" s="8"/>
    </row>
    <row r="4" spans="1:7" ht="12.75">
      <c r="A4" s="9"/>
      <c r="B4" s="10"/>
      <c r="C4" s="155"/>
      <c r="D4" s="155"/>
      <c r="E4" s="156"/>
      <c r="F4" s="156"/>
      <c r="G4" s="157"/>
    </row>
    <row r="5" spans="1:7" ht="12.75">
      <c r="A5" s="14"/>
      <c r="B5" s="15"/>
      <c r="C5" s="158"/>
      <c r="D5" s="158"/>
      <c r="E5" s="159"/>
      <c r="F5" s="159"/>
      <c r="G5" s="160"/>
    </row>
    <row r="6" spans="1:7" ht="12.75">
      <c r="A6" s="19" t="s">
        <v>104</v>
      </c>
      <c r="B6" s="20"/>
      <c r="C6" s="20"/>
      <c r="D6" s="21"/>
      <c r="E6" s="161" t="s">
        <v>105</v>
      </c>
      <c r="F6" s="23"/>
      <c r="G6" s="24"/>
    </row>
    <row r="7" spans="1:7" ht="18" customHeight="1">
      <c r="A7" s="25" t="s">
        <v>106</v>
      </c>
      <c r="B7" s="26"/>
      <c r="C7" s="26"/>
      <c r="D7" s="27"/>
      <c r="E7" s="28"/>
      <c r="F7" s="29"/>
      <c r="G7" s="30"/>
    </row>
    <row r="8" spans="1:7" ht="18.75" customHeight="1">
      <c r="A8" s="162" t="s">
        <v>107</v>
      </c>
      <c r="B8" s="32" t="s">
        <v>108</v>
      </c>
      <c r="C8" s="163" t="s">
        <v>109</v>
      </c>
      <c r="D8" s="164"/>
      <c r="E8" s="165" t="s">
        <v>110</v>
      </c>
      <c r="F8" s="166"/>
      <c r="G8" s="167"/>
    </row>
    <row r="9" spans="1:7" ht="12.75">
      <c r="A9" s="168"/>
      <c r="B9" s="38" t="s">
        <v>111</v>
      </c>
      <c r="C9" s="169"/>
      <c r="D9" s="170"/>
      <c r="E9" s="171" t="s">
        <v>5</v>
      </c>
      <c r="F9" s="172" t="s">
        <v>112</v>
      </c>
      <c r="G9" s="173" t="s">
        <v>7</v>
      </c>
    </row>
    <row r="10" spans="1:7" ht="12.75">
      <c r="A10" s="174" t="s">
        <v>113</v>
      </c>
      <c r="B10" s="44"/>
      <c r="C10" s="175" t="s">
        <v>114</v>
      </c>
      <c r="D10" s="176"/>
      <c r="E10" s="177" t="s">
        <v>114</v>
      </c>
      <c r="F10" s="178"/>
      <c r="G10" s="179" t="s">
        <v>114</v>
      </c>
    </row>
    <row r="11" spans="1:7" ht="12.75">
      <c r="A11" s="180">
        <v>1</v>
      </c>
      <c r="B11" s="51" t="s">
        <v>115</v>
      </c>
      <c r="C11" s="181">
        <v>0.8</v>
      </c>
      <c r="D11" s="182"/>
      <c r="E11" s="183">
        <v>0.8</v>
      </c>
      <c r="F11" s="184">
        <v>0.8</v>
      </c>
      <c r="G11" s="185">
        <v>1</v>
      </c>
    </row>
    <row r="12" spans="1:7" ht="12.75">
      <c r="A12" s="180">
        <v>2</v>
      </c>
      <c r="B12" s="51" t="s">
        <v>116</v>
      </c>
      <c r="C12" s="181">
        <v>1.27</v>
      </c>
      <c r="D12" s="182"/>
      <c r="E12" s="183">
        <v>0.97</v>
      </c>
      <c r="F12" s="184">
        <v>1.27</v>
      </c>
      <c r="G12" s="185">
        <v>1.27</v>
      </c>
    </row>
    <row r="13" spans="1:7" ht="12" customHeight="1">
      <c r="A13" s="180">
        <v>3</v>
      </c>
      <c r="B13" s="51" t="s">
        <v>117</v>
      </c>
      <c r="C13" s="181">
        <v>4</v>
      </c>
      <c r="D13" s="182"/>
      <c r="E13" s="183">
        <v>3</v>
      </c>
      <c r="F13" s="184">
        <v>4</v>
      </c>
      <c r="G13" s="185">
        <v>5.5</v>
      </c>
    </row>
    <row r="15" spans="1:7" ht="12.75">
      <c r="A15" s="186" t="s">
        <v>118</v>
      </c>
      <c r="B15" s="57"/>
      <c r="C15" s="187">
        <f>(1+(C11+C12+C13)/100)</f>
        <v>1.0607</v>
      </c>
      <c r="D15" s="188"/>
      <c r="E15" s="189"/>
      <c r="F15" s="190"/>
      <c r="G15" s="191"/>
    </row>
    <row r="16" spans="1:7" ht="12.75">
      <c r="A16" s="180">
        <v>4</v>
      </c>
      <c r="B16" s="51" t="s">
        <v>119</v>
      </c>
      <c r="C16" s="181">
        <v>1.23</v>
      </c>
      <c r="D16" s="182"/>
      <c r="E16" s="183">
        <v>0.59</v>
      </c>
      <c r="F16" s="184">
        <v>1.23</v>
      </c>
      <c r="G16" s="185">
        <v>1.39</v>
      </c>
    </row>
    <row r="17" spans="1:7" ht="15" customHeight="1">
      <c r="A17" s="192" t="s">
        <v>120</v>
      </c>
      <c r="B17" s="64"/>
      <c r="C17" s="187">
        <f>1+((C16)/100)</f>
        <v>1.0123</v>
      </c>
      <c r="D17" s="188"/>
      <c r="E17" s="189"/>
      <c r="F17" s="190"/>
      <c r="G17" s="191"/>
    </row>
    <row r="18" spans="1:7" ht="12.75">
      <c r="A18" s="180">
        <v>5</v>
      </c>
      <c r="B18" s="51" t="s">
        <v>121</v>
      </c>
      <c r="C18" s="181">
        <v>6.91</v>
      </c>
      <c r="D18" s="182"/>
      <c r="E18" s="183">
        <v>6.16</v>
      </c>
      <c r="F18" s="184">
        <v>7.4</v>
      </c>
      <c r="G18" s="185">
        <v>8.96</v>
      </c>
    </row>
    <row r="19" spans="1:7" ht="12.75">
      <c r="A19" s="192" t="s">
        <v>122</v>
      </c>
      <c r="B19" s="64"/>
      <c r="C19" s="187">
        <f>1+(C18/100)</f>
        <v>1.0691</v>
      </c>
      <c r="D19" s="188"/>
      <c r="E19" s="189"/>
      <c r="F19" s="190"/>
      <c r="G19" s="191"/>
    </row>
    <row r="20" spans="1:7" ht="12.75">
      <c r="A20" s="174" t="s">
        <v>123</v>
      </c>
      <c r="B20" s="44"/>
      <c r="C20" s="193"/>
      <c r="D20" s="188"/>
      <c r="E20" s="189"/>
      <c r="F20" s="190"/>
      <c r="G20" s="191"/>
    </row>
    <row r="21" spans="1:7" ht="12.75">
      <c r="A21" s="180">
        <v>6</v>
      </c>
      <c r="B21" s="66" t="s">
        <v>124</v>
      </c>
      <c r="C21" s="194">
        <v>3</v>
      </c>
      <c r="D21" s="195"/>
      <c r="E21" s="183">
        <v>3</v>
      </c>
      <c r="F21" s="184">
        <v>3</v>
      </c>
      <c r="G21" s="185">
        <v>3</v>
      </c>
    </row>
    <row r="22" spans="1:7" ht="16.5" customHeight="1">
      <c r="A22" s="180">
        <v>7</v>
      </c>
      <c r="B22" s="66" t="s">
        <v>125</v>
      </c>
      <c r="C22" s="194">
        <v>0.65</v>
      </c>
      <c r="D22" s="195"/>
      <c r="E22" s="183">
        <v>0.65</v>
      </c>
      <c r="F22" s="184">
        <v>0.65</v>
      </c>
      <c r="G22" s="185">
        <v>0.65</v>
      </c>
    </row>
    <row r="23" spans="1:7" ht="12.75">
      <c r="A23" s="180">
        <v>8</v>
      </c>
      <c r="B23" s="66" t="s">
        <v>126</v>
      </c>
      <c r="C23" s="196"/>
      <c r="D23" s="197"/>
      <c r="E23" s="183" t="s">
        <v>127</v>
      </c>
      <c r="F23" s="184"/>
      <c r="G23" s="185"/>
    </row>
    <row r="24" spans="1:7" ht="12.75">
      <c r="A24" s="180">
        <v>9</v>
      </c>
      <c r="B24" s="66" t="s">
        <v>128</v>
      </c>
      <c r="C24" s="196"/>
      <c r="D24" s="197"/>
      <c r="E24" s="183" t="s">
        <v>127</v>
      </c>
      <c r="F24" s="184"/>
      <c r="G24" s="185"/>
    </row>
    <row r="25" spans="1:7" ht="12.75">
      <c r="A25" s="174" t="s">
        <v>129</v>
      </c>
      <c r="B25" s="44"/>
      <c r="C25" s="196"/>
      <c r="D25" s="197"/>
      <c r="E25" s="183"/>
      <c r="F25" s="184"/>
      <c r="G25" s="185"/>
    </row>
    <row r="26" spans="1:7" ht="12.75">
      <c r="A26" s="180">
        <v>10</v>
      </c>
      <c r="B26" s="66" t="s">
        <v>130</v>
      </c>
      <c r="C26" s="181">
        <v>3</v>
      </c>
      <c r="D26" s="182"/>
      <c r="E26" s="183">
        <v>2</v>
      </c>
      <c r="F26" s="184"/>
      <c r="G26" s="185">
        <v>5</v>
      </c>
    </row>
    <row r="27" spans="1:7" ht="12.75">
      <c r="A27" s="186" t="s">
        <v>131</v>
      </c>
      <c r="B27" s="57"/>
      <c r="C27" s="198">
        <f>(C21+C22+C26)/100</f>
        <v>0.0665</v>
      </c>
      <c r="D27" s="176"/>
      <c r="E27" s="183"/>
      <c r="F27" s="184"/>
      <c r="G27" s="185"/>
    </row>
    <row r="28" spans="1:7" ht="13.5">
      <c r="A28" s="199"/>
      <c r="B28" s="74"/>
      <c r="C28" s="200"/>
      <c r="D28" s="201"/>
      <c r="E28" s="202"/>
      <c r="F28" s="203"/>
      <c r="G28" s="204"/>
    </row>
    <row r="29" spans="1:7" ht="13.5">
      <c r="A29" s="205"/>
      <c r="B29" s="81"/>
      <c r="C29" s="206"/>
      <c r="D29" s="207" t="s">
        <v>132</v>
      </c>
      <c r="E29" s="208">
        <v>20.34</v>
      </c>
      <c r="F29" s="209">
        <v>22.12</v>
      </c>
      <c r="G29" s="210">
        <v>25</v>
      </c>
    </row>
    <row r="30" spans="1:11" ht="12.75">
      <c r="A30" s="211" t="s">
        <v>133</v>
      </c>
      <c r="B30" s="212"/>
      <c r="C30" s="213">
        <f>TRUNC((((C15*C17*C19)/(1-C27))-1)*100,2)</f>
        <v>22.97</v>
      </c>
      <c r="D30" s="214"/>
      <c r="E30" s="215">
        <v>20.34</v>
      </c>
      <c r="F30" s="216"/>
      <c r="G30" s="217">
        <v>25</v>
      </c>
      <c r="I30" s="215">
        <v>22.95</v>
      </c>
      <c r="J30" s="216"/>
      <c r="K30" s="217">
        <v>27.71</v>
      </c>
    </row>
    <row r="31" spans="1:7" ht="12.75" customHeight="1">
      <c r="A31" s="96">
        <f>IF(AND(C30&gt;=E30,C30&lt;=G30),,"ATENÇÃO: Verificar limites dos itens componentes do BDI")</f>
        <v>0</v>
      </c>
      <c r="B31" s="97"/>
      <c r="C31" s="218"/>
      <c r="D31" s="218"/>
      <c r="E31" s="218"/>
      <c r="F31" s="218"/>
      <c r="G31" s="219"/>
    </row>
    <row r="32" spans="1:7" ht="12.75" customHeight="1" hidden="1">
      <c r="A32" s="100"/>
      <c r="B32" s="101"/>
      <c r="C32" s="98"/>
      <c r="D32" s="98"/>
      <c r="E32" s="215">
        <v>22.95</v>
      </c>
      <c r="F32" s="216"/>
      <c r="G32" s="217">
        <v>27.71</v>
      </c>
    </row>
    <row r="33" spans="1:7" ht="14.25" customHeight="1">
      <c r="A33" s="104"/>
      <c r="B33" s="105"/>
      <c r="C33" s="98"/>
      <c r="D33" s="98"/>
      <c r="E33" s="98"/>
      <c r="F33" s="98"/>
      <c r="G33" s="99"/>
    </row>
    <row r="34" spans="1:7" ht="12.75">
      <c r="A34" s="106" t="s">
        <v>134</v>
      </c>
      <c r="B34" s="107"/>
      <c r="C34" s="155"/>
      <c r="D34" s="156" t="s">
        <v>135</v>
      </c>
      <c r="E34" s="7"/>
      <c r="F34" s="7"/>
      <c r="G34" s="157"/>
    </row>
    <row r="35" spans="1:7" ht="12.75">
      <c r="A35" s="108" t="s">
        <v>136</v>
      </c>
      <c r="B35" s="109"/>
      <c r="C35" s="155"/>
      <c r="D35" s="155"/>
      <c r="E35" s="220"/>
      <c r="F35" s="220"/>
      <c r="G35" s="111"/>
    </row>
    <row r="36" spans="1:7" ht="12.75">
      <c r="A36" s="112" t="s">
        <v>137</v>
      </c>
      <c r="B36" s="113"/>
      <c r="C36" s="7"/>
      <c r="D36" s="7"/>
      <c r="E36" s="7"/>
      <c r="F36" s="7"/>
      <c r="G36" s="8"/>
    </row>
    <row r="37" spans="1:7" ht="118.5" customHeight="1">
      <c r="A37" s="114" t="s">
        <v>138</v>
      </c>
      <c r="B37" s="115"/>
      <c r="C37" s="116" t="s">
        <v>139</v>
      </c>
      <c r="D37" s="221"/>
      <c r="E37" s="221"/>
      <c r="F37" s="221"/>
      <c r="G37" s="118"/>
    </row>
    <row r="38" spans="1:7" ht="12.75" customHeight="1">
      <c r="A38" s="119"/>
      <c r="B38" s="120"/>
      <c r="C38" s="116"/>
      <c r="D38" s="221"/>
      <c r="E38" s="221"/>
      <c r="F38" s="221"/>
      <c r="G38" s="118"/>
    </row>
    <row r="39" spans="1:7" ht="12.75" customHeight="1">
      <c r="A39" s="121" t="s">
        <v>140</v>
      </c>
      <c r="B39" s="121"/>
      <c r="C39" s="116"/>
      <c r="D39" s="117"/>
      <c r="E39" s="117"/>
      <c r="F39" s="117"/>
      <c r="G39" s="118"/>
    </row>
    <row r="40" spans="1:7" ht="12.75" customHeight="1">
      <c r="A40" s="50" t="s">
        <v>141</v>
      </c>
      <c r="B40" s="50"/>
      <c r="C40" s="222">
        <v>2</v>
      </c>
      <c r="D40" s="223"/>
      <c r="E40" s="224"/>
      <c r="F40" s="224"/>
      <c r="G40" s="225"/>
    </row>
    <row r="41" spans="1:7" ht="12.75" customHeight="1">
      <c r="A41" s="9"/>
      <c r="B41" s="126"/>
      <c r="C41" s="226"/>
      <c r="D41" s="223"/>
      <c r="E41" s="224"/>
      <c r="F41" s="224"/>
      <c r="G41" s="225"/>
    </row>
    <row r="42" spans="1:7" ht="12.75" customHeight="1">
      <c r="A42" s="9"/>
      <c r="B42" s="126"/>
      <c r="C42" s="226"/>
      <c r="D42" s="223"/>
      <c r="E42" s="224"/>
      <c r="F42" s="224"/>
      <c r="G42" s="225"/>
    </row>
    <row r="43" spans="1:7" ht="12.75" customHeight="1">
      <c r="A43" s="9"/>
      <c r="B43" s="126"/>
      <c r="C43" s="226"/>
      <c r="D43" s="223"/>
      <c r="E43" s="224"/>
      <c r="F43" s="224"/>
      <c r="G43" s="225"/>
    </row>
    <row r="44" spans="1:7" ht="12.75" customHeight="1">
      <c r="A44" s="9"/>
      <c r="B44" s="126"/>
      <c r="C44" s="226"/>
      <c r="D44" s="223"/>
      <c r="E44" s="224"/>
      <c r="F44" s="224"/>
      <c r="G44" s="225"/>
    </row>
    <row r="45" spans="1:7" ht="15" customHeight="1">
      <c r="A45" s="129"/>
      <c r="B45" s="130" t="s">
        <v>142</v>
      </c>
      <c r="C45" s="131"/>
      <c r="D45" s="131"/>
      <c r="E45" s="132"/>
      <c r="F45" s="227">
        <f>(((C15*C17*C19)/(1-(C27+C40/100)))-1)</f>
        <v>0.25664203694690735</v>
      </c>
      <c r="G45" s="228">
        <f>(((G26*G28*G30)/(1-G38))-1)*100</f>
        <v>-100</v>
      </c>
    </row>
    <row r="46" spans="1:7" ht="12.75" customHeight="1">
      <c r="A46" s="119"/>
      <c r="B46" s="120"/>
      <c r="C46" s="116"/>
      <c r="D46" s="221"/>
      <c r="E46" s="221"/>
      <c r="F46" s="221"/>
      <c r="G46" s="118"/>
    </row>
    <row r="47" spans="1:7" ht="12.75" customHeight="1">
      <c r="A47" s="119"/>
      <c r="B47" s="120"/>
      <c r="C47" s="116"/>
      <c r="D47" s="221"/>
      <c r="E47" s="221"/>
      <c r="F47" s="221"/>
      <c r="G47" s="118"/>
    </row>
    <row r="48" spans="1:7" ht="12.75" customHeight="1">
      <c r="A48" s="119"/>
      <c r="B48" s="120"/>
      <c r="C48" s="116"/>
      <c r="D48" s="221"/>
      <c r="E48" s="221"/>
      <c r="F48" s="221"/>
      <c r="G48" s="118"/>
    </row>
    <row r="49" spans="1:7" ht="12.75" customHeight="1">
      <c r="A49" s="119"/>
      <c r="B49" s="120"/>
      <c r="C49" s="116"/>
      <c r="D49" s="221"/>
      <c r="E49" s="221"/>
      <c r="F49" s="221"/>
      <c r="G49" s="118"/>
    </row>
    <row r="50" spans="1:7" ht="12.75" customHeight="1">
      <c r="A50" s="119"/>
      <c r="B50" s="120"/>
      <c r="C50" s="116"/>
      <c r="D50" s="221"/>
      <c r="E50" s="221"/>
      <c r="F50" s="221"/>
      <c r="G50" s="118"/>
    </row>
    <row r="51" spans="1:7" ht="12.75">
      <c r="A51" s="4"/>
      <c r="B51" s="7"/>
      <c r="C51" s="5" t="s">
        <v>143</v>
      </c>
      <c r="D51" s="5"/>
      <c r="E51" s="5"/>
      <c r="F51" s="5"/>
      <c r="G51" s="139"/>
    </row>
    <row r="52" spans="1:7" ht="12.75" customHeight="1">
      <c r="A52" s="4"/>
      <c r="B52" s="7"/>
      <c r="C52" s="7"/>
      <c r="D52" s="7"/>
      <c r="E52" s="7"/>
      <c r="F52" s="7"/>
      <c r="G52" s="8"/>
    </row>
    <row r="53" spans="1:7" ht="12.75" customHeight="1">
      <c r="A53" s="4"/>
      <c r="B53" s="7"/>
      <c r="C53" s="7"/>
      <c r="D53" s="7"/>
      <c r="E53" s="7"/>
      <c r="F53" s="7"/>
      <c r="G53" s="8"/>
    </row>
    <row r="54" spans="1:7" ht="12.75" customHeight="1">
      <c r="A54" s="4"/>
      <c r="B54" s="7"/>
      <c r="C54" s="7"/>
      <c r="D54" s="7"/>
      <c r="E54" s="7"/>
      <c r="F54" s="7"/>
      <c r="G54" s="8"/>
    </row>
    <row r="55" spans="1:7" ht="12.75" customHeight="1">
      <c r="A55" s="4"/>
      <c r="B55" s="7"/>
      <c r="C55" s="7"/>
      <c r="D55" s="7"/>
      <c r="E55" s="7"/>
      <c r="F55" s="7"/>
      <c r="G55" s="8"/>
    </row>
    <row r="56" spans="1:7" ht="12.75">
      <c r="A56" s="4"/>
      <c r="B56" s="7"/>
      <c r="C56" s="7"/>
      <c r="D56" s="7"/>
      <c r="E56" s="7"/>
      <c r="F56" s="7"/>
      <c r="G56" s="8"/>
    </row>
    <row r="57" spans="1:7" ht="12.75">
      <c r="A57" s="4"/>
      <c r="B57" s="5" t="s">
        <v>144</v>
      </c>
      <c r="C57" s="7"/>
      <c r="D57" s="7"/>
      <c r="E57" s="7"/>
      <c r="F57" s="7"/>
      <c r="G57" s="8"/>
    </row>
    <row r="58" spans="1:7" ht="12.75">
      <c r="A58" s="4"/>
      <c r="B58" s="5" t="s">
        <v>145</v>
      </c>
      <c r="C58" s="7"/>
      <c r="D58" s="7"/>
      <c r="E58" s="7"/>
      <c r="F58" s="7"/>
      <c r="G58" s="8"/>
    </row>
    <row r="59" spans="1:7" ht="12.75">
      <c r="A59" s="4"/>
      <c r="B59" s="7"/>
      <c r="C59" s="7"/>
      <c r="D59" s="7"/>
      <c r="E59" s="7"/>
      <c r="F59" s="7"/>
      <c r="G59" s="8"/>
    </row>
    <row r="60" spans="1:7" ht="12.75">
      <c r="A60" s="4"/>
      <c r="B60" s="7"/>
      <c r="C60" s="7"/>
      <c r="D60" s="7"/>
      <c r="E60" s="7"/>
      <c r="F60" s="7"/>
      <c r="G60" s="8"/>
    </row>
    <row r="61" spans="1:7" ht="12.75">
      <c r="A61" s="4"/>
      <c r="B61" s="7"/>
      <c r="C61" s="7"/>
      <c r="D61" s="7"/>
      <c r="E61" s="7"/>
      <c r="F61" s="7"/>
      <c r="G61" s="8"/>
    </row>
    <row r="62" spans="1:7" ht="12.75">
      <c r="A62" s="4"/>
      <c r="B62" s="7"/>
      <c r="C62" s="7"/>
      <c r="D62" s="7"/>
      <c r="E62" s="7"/>
      <c r="F62" s="7"/>
      <c r="G62" s="8"/>
    </row>
    <row r="63" spans="1:7" ht="12.75">
      <c r="A63" s="4"/>
      <c r="B63" s="7"/>
      <c r="C63" s="7"/>
      <c r="D63" s="7"/>
      <c r="E63" s="7"/>
      <c r="F63" s="7"/>
      <c r="G63" s="8"/>
    </row>
    <row r="64" spans="1:7" ht="12.75">
      <c r="A64" s="229" t="s">
        <v>146</v>
      </c>
      <c r="B64" s="230"/>
      <c r="C64" s="230"/>
      <c r="D64" s="230"/>
      <c r="E64" s="230"/>
      <c r="F64" s="230"/>
      <c r="G64" s="231"/>
    </row>
    <row r="65" spans="1:7" ht="12.75">
      <c r="A65" s="232"/>
      <c r="B65" s="233"/>
      <c r="C65" s="233"/>
      <c r="D65" s="233"/>
      <c r="E65" s="233"/>
      <c r="F65" s="233"/>
      <c r="G65" s="234"/>
    </row>
    <row r="66" spans="1:7" ht="12.75">
      <c r="A66" s="235"/>
      <c r="B66" s="236"/>
      <c r="C66" s="236"/>
      <c r="D66" s="236"/>
      <c r="E66" s="236"/>
      <c r="F66" s="236"/>
      <c r="G66" s="237"/>
    </row>
  </sheetData>
  <sheetProtection password="E9AE" sheet="1"/>
  <mergeCells count="26">
    <mergeCell ref="A6:D6"/>
    <mergeCell ref="A7:D7"/>
    <mergeCell ref="E8:G8"/>
    <mergeCell ref="A10:B10"/>
    <mergeCell ref="A15:B15"/>
    <mergeCell ref="A17:B17"/>
    <mergeCell ref="A19:B19"/>
    <mergeCell ref="A20:B20"/>
    <mergeCell ref="E23:G23"/>
    <mergeCell ref="E24:G24"/>
    <mergeCell ref="A25:B25"/>
    <mergeCell ref="A27:B27"/>
    <mergeCell ref="A30:B30"/>
    <mergeCell ref="A31:B31"/>
    <mergeCell ref="A34:B34"/>
    <mergeCell ref="A35:B35"/>
    <mergeCell ref="A36:B36"/>
    <mergeCell ref="A37:B37"/>
    <mergeCell ref="C37:G37"/>
    <mergeCell ref="A39:B39"/>
    <mergeCell ref="A40:B40"/>
    <mergeCell ref="B45:E45"/>
    <mergeCell ref="F45:G45"/>
    <mergeCell ref="C51:G51"/>
    <mergeCell ref="E6:G7"/>
    <mergeCell ref="A64:G66"/>
  </mergeCells>
  <conditionalFormatting sqref="D16">
    <cfRule type="cellIs" priority="15" dxfId="0" operator="notBetween" stopIfTrue="1">
      <formula>#REF!</formula>
      <formula>#REF!</formula>
    </cfRule>
    <cfRule type="cellIs" priority="16" dxfId="1" operator="between" stopIfTrue="1">
      <formula>#REF!</formula>
      <formula>#REF!</formula>
    </cfRule>
  </conditionalFormatting>
  <conditionalFormatting sqref="D18">
    <cfRule type="cellIs" priority="23" dxfId="0" operator="notBetween" stopIfTrue="1">
      <formula>#REF!</formula>
      <formula>H14</formula>
    </cfRule>
    <cfRule type="cellIs" priority="24" dxfId="1" operator="between" stopIfTrue="1">
      <formula>#REF!</formula>
      <formula>H14</formula>
    </cfRule>
  </conditionalFormatting>
  <conditionalFormatting sqref="C30">
    <cfRule type="cellIs" priority="8" dxfId="2" operator="notBetween" stopIfTrue="1">
      <formula>$G$30</formula>
      <formula>$H$30</formula>
    </cfRule>
  </conditionalFormatting>
  <conditionalFormatting sqref="E35:F35">
    <cfRule type="cellIs" priority="5" dxfId="0" operator="notBetween" stopIfTrue="1">
      <formula>H34</formula>
      <formula>G35</formula>
    </cfRule>
    <cfRule type="cellIs" priority="6" dxfId="1" operator="between" stopIfTrue="1">
      <formula>H34</formula>
      <formula>G35</formula>
    </cfRule>
  </conditionalFormatting>
  <conditionalFormatting sqref="C26 C20 C16 C11:C13 C18">
    <cfRule type="cellIs" priority="1" dxfId="0" operator="notBetween" stopIfTrue="1">
      <formula>E11</formula>
      <formula>G11</formula>
    </cfRule>
    <cfRule type="cellIs" priority="2" dxfId="1" operator="between" stopIfTrue="1">
      <formula>E11</formula>
      <formula>G11</formula>
    </cfRule>
  </conditionalFormatting>
  <conditionalFormatting sqref="D26 D17 D19:D20 D11:D13 D15">
    <cfRule type="cellIs" priority="3" dxfId="0" operator="notBetween" stopIfTrue="1">
      <formula>#REF!</formula>
      <formula>H11</formula>
    </cfRule>
    <cfRule type="cellIs" priority="4" dxfId="1" operator="between" stopIfTrue="1">
      <formula>#REF!</formula>
      <formula>H11</formula>
    </cfRule>
  </conditionalFormatting>
  <printOptions/>
  <pageMargins left="0.787401575" right="0.787401575" top="0.984251969" bottom="0.984251969" header="0.492125985" footer="0.492125985"/>
  <pageSetup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="130" zoomScaleSheetLayoutView="130" workbookViewId="0" topLeftCell="A1">
      <selection activeCell="B3" sqref="B3"/>
    </sheetView>
  </sheetViews>
  <sheetFormatPr defaultColWidth="9.140625" defaultRowHeight="12.75"/>
  <cols>
    <col min="1" max="1" width="26.57421875" style="0" customWidth="1"/>
    <col min="2" max="2" width="43.140625" style="0" customWidth="1"/>
    <col min="3" max="3" width="9.7109375" style="0" bestFit="1" customWidth="1"/>
    <col min="4" max="4" width="11.28125" style="0" bestFit="1" customWidth="1"/>
    <col min="5" max="5" width="9.8515625" style="0" bestFit="1" customWidth="1"/>
    <col min="6" max="6" width="10.57421875" style="0" customWidth="1"/>
    <col min="7" max="7" width="9.421875" style="0" customWidth="1"/>
    <col min="8" max="8" width="6.00390625" style="0" customWidth="1"/>
    <col min="9" max="11" width="9.140625" style="0" hidden="1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4"/>
      <c r="B2" s="5" t="s">
        <v>102</v>
      </c>
      <c r="C2" s="6"/>
      <c r="D2" s="7"/>
      <c r="E2" s="7"/>
      <c r="F2" s="7"/>
      <c r="G2" s="8"/>
    </row>
    <row r="3" spans="1:7" ht="12.75">
      <c r="A3" s="4"/>
      <c r="B3" s="5" t="s">
        <v>147</v>
      </c>
      <c r="C3" s="7"/>
      <c r="D3" s="7"/>
      <c r="E3" s="7"/>
      <c r="F3" s="7"/>
      <c r="G3" s="8"/>
    </row>
    <row r="4" spans="1:7" ht="12.75">
      <c r="A4" s="9"/>
      <c r="B4" s="10"/>
      <c r="C4" s="11"/>
      <c r="D4" s="11"/>
      <c r="E4" s="12"/>
      <c r="F4" s="12"/>
      <c r="G4" s="13"/>
    </row>
    <row r="5" spans="1:7" ht="12.75">
      <c r="A5" s="14"/>
      <c r="B5" s="15"/>
      <c r="C5" s="16"/>
      <c r="D5" s="16"/>
      <c r="E5" s="17"/>
      <c r="F5" s="17"/>
      <c r="G5" s="18"/>
    </row>
    <row r="6" spans="1:7" ht="12.75">
      <c r="A6" s="19" t="s">
        <v>148</v>
      </c>
      <c r="B6" s="20"/>
      <c r="C6" s="20"/>
      <c r="D6" s="21"/>
      <c r="E6" s="22" t="s">
        <v>149</v>
      </c>
      <c r="F6" s="23"/>
      <c r="G6" s="24"/>
    </row>
    <row r="7" spans="1:7" ht="18" customHeight="1">
      <c r="A7" s="25" t="s">
        <v>150</v>
      </c>
      <c r="B7" s="26"/>
      <c r="C7" s="26"/>
      <c r="D7" s="27"/>
      <c r="E7" s="28"/>
      <c r="F7" s="29"/>
      <c r="G7" s="30"/>
    </row>
    <row r="8" spans="1:7" ht="18.75" customHeight="1">
      <c r="A8" s="31" t="s">
        <v>151</v>
      </c>
      <c r="B8" s="32" t="s">
        <v>152</v>
      </c>
      <c r="C8" s="33" t="s">
        <v>153</v>
      </c>
      <c r="D8" s="34">
        <v>3725288</v>
      </c>
      <c r="E8" s="35" t="s">
        <v>110</v>
      </c>
      <c r="F8" s="36"/>
      <c r="G8" s="37"/>
    </row>
    <row r="9" spans="1:16" ht="15">
      <c r="A9" s="38"/>
      <c r="B9" s="38" t="s">
        <v>111</v>
      </c>
      <c r="C9" s="39"/>
      <c r="D9" s="40"/>
      <c r="E9" s="41" t="s">
        <v>5</v>
      </c>
      <c r="F9" s="42" t="s">
        <v>112</v>
      </c>
      <c r="G9" s="43" t="s">
        <v>7</v>
      </c>
      <c r="M9" s="143"/>
      <c r="N9" s="144"/>
      <c r="O9" s="144"/>
      <c r="P9" s="144"/>
    </row>
    <row r="10" spans="1:16" ht="14.25">
      <c r="A10" s="44" t="s">
        <v>113</v>
      </c>
      <c r="B10" s="44"/>
      <c r="C10" s="45" t="s">
        <v>114</v>
      </c>
      <c r="D10" s="46"/>
      <c r="E10" s="47" t="s">
        <v>114</v>
      </c>
      <c r="F10" s="48"/>
      <c r="G10" s="49" t="s">
        <v>114</v>
      </c>
      <c r="M10" s="145"/>
      <c r="N10" s="146"/>
      <c r="O10" s="146"/>
      <c r="P10" s="146"/>
    </row>
    <row r="11" spans="1:16" ht="14.25">
      <c r="A11" s="50">
        <v>1</v>
      </c>
      <c r="B11" s="51" t="s">
        <v>115</v>
      </c>
      <c r="C11" s="52">
        <v>0.32</v>
      </c>
      <c r="D11" s="53"/>
      <c r="E11" s="54">
        <v>0.32</v>
      </c>
      <c r="F11" s="55">
        <v>0.4</v>
      </c>
      <c r="G11" s="56">
        <v>0.74</v>
      </c>
      <c r="M11" s="145"/>
      <c r="N11" s="146"/>
      <c r="O11" s="146"/>
      <c r="P11" s="146"/>
    </row>
    <row r="12" spans="1:16" ht="14.25">
      <c r="A12" s="50">
        <v>2</v>
      </c>
      <c r="B12" s="51" t="s">
        <v>116</v>
      </c>
      <c r="C12" s="52">
        <v>0.5</v>
      </c>
      <c r="D12" s="53"/>
      <c r="E12" s="54">
        <v>0.5</v>
      </c>
      <c r="F12" s="55">
        <v>0.56</v>
      </c>
      <c r="G12" s="56">
        <v>0.97</v>
      </c>
      <c r="M12" s="145"/>
      <c r="N12" s="146"/>
      <c r="O12" s="146"/>
      <c r="P12" s="146"/>
    </row>
    <row r="13" spans="1:16" ht="12" customHeight="1">
      <c r="A13" s="50">
        <v>3</v>
      </c>
      <c r="B13" s="51" t="s">
        <v>117</v>
      </c>
      <c r="C13" s="52">
        <v>3.8</v>
      </c>
      <c r="D13" s="53"/>
      <c r="E13" s="54">
        <v>3.8</v>
      </c>
      <c r="F13" s="55">
        <v>4.01</v>
      </c>
      <c r="G13" s="56">
        <v>4.67</v>
      </c>
      <c r="M13" s="145"/>
      <c r="N13" s="146"/>
      <c r="O13" s="146"/>
      <c r="P13" s="146"/>
    </row>
    <row r="14" spans="1:16" ht="14.25">
      <c r="A14" s="4"/>
      <c r="B14" s="7"/>
      <c r="C14" s="7"/>
      <c r="D14" s="7"/>
      <c r="E14" s="7"/>
      <c r="F14" s="7"/>
      <c r="G14" s="8"/>
      <c r="M14" s="145"/>
      <c r="N14" s="146"/>
      <c r="O14" s="146"/>
      <c r="P14" s="146"/>
    </row>
    <row r="15" spans="1:16" ht="14.25">
      <c r="A15" s="57" t="s">
        <v>118</v>
      </c>
      <c r="B15" s="57"/>
      <c r="C15" s="58">
        <f>(1+(C11+C12+C13)/100)</f>
        <v>1.0462</v>
      </c>
      <c r="D15" s="59"/>
      <c r="E15" s="60"/>
      <c r="F15" s="61"/>
      <c r="G15" s="62"/>
      <c r="M15" s="145"/>
      <c r="N15" s="144"/>
      <c r="O15" s="144"/>
      <c r="P15" s="144"/>
    </row>
    <row r="16" spans="1:7" ht="12.75">
      <c r="A16" s="50">
        <v>4</v>
      </c>
      <c r="B16" s="51" t="s">
        <v>119</v>
      </c>
      <c r="C16" s="52">
        <v>1.02</v>
      </c>
      <c r="D16" s="53"/>
      <c r="E16" s="54">
        <v>1.02</v>
      </c>
      <c r="F16" s="55">
        <v>1.11</v>
      </c>
      <c r="G16" s="56">
        <v>1.21</v>
      </c>
    </row>
    <row r="17" spans="1:7" ht="15" customHeight="1">
      <c r="A17" s="63" t="s">
        <v>120</v>
      </c>
      <c r="B17" s="64"/>
      <c r="C17" s="58">
        <f>1+((C16)/100)</f>
        <v>1.0102</v>
      </c>
      <c r="D17" s="59"/>
      <c r="E17" s="60"/>
      <c r="F17" s="61"/>
      <c r="G17" s="62"/>
    </row>
    <row r="18" spans="1:7" ht="12.75">
      <c r="A18" s="50">
        <v>5</v>
      </c>
      <c r="B18" s="51" t="s">
        <v>121</v>
      </c>
      <c r="C18" s="52">
        <v>6.64</v>
      </c>
      <c r="D18" s="53"/>
      <c r="E18" s="54">
        <v>6.64</v>
      </c>
      <c r="F18" s="55">
        <v>7.3</v>
      </c>
      <c r="G18" s="56">
        <v>8.69</v>
      </c>
    </row>
    <row r="19" spans="1:7" ht="12.75">
      <c r="A19" s="63" t="s">
        <v>122</v>
      </c>
      <c r="B19" s="64"/>
      <c r="C19" s="58">
        <f>1+(C18/100)</f>
        <v>1.0664</v>
      </c>
      <c r="D19" s="59"/>
      <c r="E19" s="60"/>
      <c r="F19" s="61"/>
      <c r="G19" s="62"/>
    </row>
    <row r="20" spans="1:7" ht="12.75">
      <c r="A20" s="44" t="s">
        <v>123</v>
      </c>
      <c r="B20" s="44"/>
      <c r="C20" s="65"/>
      <c r="D20" s="59"/>
      <c r="E20" s="60"/>
      <c r="F20" s="61"/>
      <c r="G20" s="62"/>
    </row>
    <row r="21" spans="1:7" ht="12.75">
      <c r="A21" s="50">
        <v>6</v>
      </c>
      <c r="B21" s="66" t="s">
        <v>124</v>
      </c>
      <c r="C21" s="67">
        <v>3</v>
      </c>
      <c r="D21" s="68"/>
      <c r="E21" s="54">
        <v>3</v>
      </c>
      <c r="F21" s="55">
        <v>3</v>
      </c>
      <c r="G21" s="56">
        <v>3</v>
      </c>
    </row>
    <row r="22" spans="1:7" ht="16.5" customHeight="1">
      <c r="A22" s="50">
        <v>7</v>
      </c>
      <c r="B22" s="66" t="s">
        <v>125</v>
      </c>
      <c r="C22" s="67">
        <v>0.65</v>
      </c>
      <c r="D22" s="68"/>
      <c r="E22" s="54">
        <v>0.65</v>
      </c>
      <c r="F22" s="55">
        <v>0.65</v>
      </c>
      <c r="G22" s="56">
        <v>0.65</v>
      </c>
    </row>
    <row r="23" spans="1:7" ht="12.75">
      <c r="A23" s="50">
        <v>8</v>
      </c>
      <c r="B23" s="66" t="s">
        <v>126</v>
      </c>
      <c r="C23" s="69"/>
      <c r="D23" s="70"/>
      <c r="E23" s="54" t="s">
        <v>127</v>
      </c>
      <c r="F23" s="55"/>
      <c r="G23" s="56"/>
    </row>
    <row r="24" spans="1:7" ht="12.75">
      <c r="A24" s="50">
        <v>9</v>
      </c>
      <c r="B24" s="66" t="s">
        <v>128</v>
      </c>
      <c r="C24" s="69"/>
      <c r="D24" s="70"/>
      <c r="E24" s="54" t="s">
        <v>127</v>
      </c>
      <c r="F24" s="55"/>
      <c r="G24" s="56"/>
    </row>
    <row r="25" spans="1:7" ht="12.75">
      <c r="A25" s="44" t="s">
        <v>129</v>
      </c>
      <c r="B25" s="44"/>
      <c r="C25" s="69"/>
      <c r="D25" s="70"/>
      <c r="E25" s="54"/>
      <c r="F25" s="55"/>
      <c r="G25" s="56"/>
    </row>
    <row r="26" spans="1:7" ht="12.75">
      <c r="A26" s="50">
        <v>10</v>
      </c>
      <c r="B26" s="66" t="s">
        <v>130</v>
      </c>
      <c r="C26" s="52">
        <v>1.5</v>
      </c>
      <c r="D26" s="53"/>
      <c r="E26" s="71" t="s">
        <v>154</v>
      </c>
      <c r="F26" s="48"/>
      <c r="G26" s="72"/>
    </row>
    <row r="27" spans="1:7" ht="12.75">
      <c r="A27" s="57" t="s">
        <v>131</v>
      </c>
      <c r="B27" s="57"/>
      <c r="C27" s="73">
        <f>(C21+C22+C26)/100</f>
        <v>0.051500000000000004</v>
      </c>
      <c r="D27" s="46"/>
      <c r="E27" s="54"/>
      <c r="F27" s="55"/>
      <c r="G27" s="56"/>
    </row>
    <row r="28" spans="1:7" ht="13.5">
      <c r="A28" s="74"/>
      <c r="B28" s="74"/>
      <c r="C28" s="75"/>
      <c r="D28" s="76"/>
      <c r="E28" s="77"/>
      <c r="F28" s="78"/>
      <c r="G28" s="79"/>
    </row>
    <row r="29" spans="1:16" ht="15">
      <c r="A29" s="80"/>
      <c r="B29" s="81"/>
      <c r="C29" s="82"/>
      <c r="D29" s="83" t="s">
        <v>132</v>
      </c>
      <c r="E29" s="84">
        <v>19.6</v>
      </c>
      <c r="F29" s="85">
        <v>20.97</v>
      </c>
      <c r="G29" s="85">
        <v>24.23</v>
      </c>
      <c r="N29" s="146"/>
      <c r="O29" s="146"/>
      <c r="P29" s="146"/>
    </row>
    <row r="30" spans="1:16" ht="15">
      <c r="A30" s="80"/>
      <c r="B30" s="81"/>
      <c r="C30" s="86"/>
      <c r="D30" s="87"/>
      <c r="E30" s="88"/>
      <c r="F30" s="88"/>
      <c r="G30" s="89"/>
      <c r="N30" s="146"/>
      <c r="O30" s="146"/>
      <c r="P30" s="146"/>
    </row>
    <row r="31" spans="1:11" ht="13.5" customHeight="1">
      <c r="A31" s="90" t="s">
        <v>155</v>
      </c>
      <c r="B31" s="91"/>
      <c r="C31" s="92">
        <f>TRUNC((((C15*C17*C19)/(1-C27))-1)*100,2)</f>
        <v>18.82</v>
      </c>
      <c r="D31" s="93"/>
      <c r="E31" s="94">
        <v>19.6</v>
      </c>
      <c r="F31" s="94"/>
      <c r="G31" s="95">
        <v>24.23</v>
      </c>
      <c r="I31" s="102">
        <v>22.95</v>
      </c>
      <c r="J31" s="94"/>
      <c r="K31" s="147">
        <v>27.71</v>
      </c>
    </row>
    <row r="32" spans="1:7" ht="12.75" customHeight="1">
      <c r="A32" s="96" t="str">
        <f>IF(AND(C31&gt;=E31,C31&lt;=G31),,"ATENÇÃO: Verificar limites dos itens componentes do BDI")</f>
        <v>ATENÇÃO: Verificar limites dos itens componentes do BDI</v>
      </c>
      <c r="B32" s="97"/>
      <c r="C32" s="98"/>
      <c r="D32" s="98"/>
      <c r="E32" s="98"/>
      <c r="F32" s="98"/>
      <c r="G32" s="99"/>
    </row>
    <row r="33" spans="1:7" ht="12.75" customHeight="1" hidden="1">
      <c r="A33" s="100"/>
      <c r="B33" s="101"/>
      <c r="C33" s="98"/>
      <c r="D33" s="98"/>
      <c r="E33" s="102">
        <v>22.95</v>
      </c>
      <c r="F33" s="94"/>
      <c r="G33" s="103">
        <v>27.71</v>
      </c>
    </row>
    <row r="34" spans="1:7" ht="14.25" customHeight="1">
      <c r="A34" s="104"/>
      <c r="B34" s="105"/>
      <c r="C34" s="98"/>
      <c r="D34" s="98"/>
      <c r="E34" s="98"/>
      <c r="F34" s="98"/>
      <c r="G34" s="99"/>
    </row>
    <row r="35" spans="1:7" ht="12.75">
      <c r="A35" s="106" t="s">
        <v>134</v>
      </c>
      <c r="B35" s="107"/>
      <c r="C35" s="11"/>
      <c r="D35" s="12" t="s">
        <v>135</v>
      </c>
      <c r="E35" s="7"/>
      <c r="F35" s="7"/>
      <c r="G35" s="13"/>
    </row>
    <row r="36" spans="1:7" ht="12.75">
      <c r="A36" s="108" t="s">
        <v>136</v>
      </c>
      <c r="B36" s="109"/>
      <c r="C36" s="11"/>
      <c r="D36" s="11"/>
      <c r="E36" s="110"/>
      <c r="F36" s="110"/>
      <c r="G36" s="111"/>
    </row>
    <row r="37" spans="1:7" ht="12.75">
      <c r="A37" s="112" t="s">
        <v>137</v>
      </c>
      <c r="B37" s="113"/>
      <c r="C37" s="7"/>
      <c r="D37" s="7"/>
      <c r="E37" s="7"/>
      <c r="F37" s="7"/>
      <c r="G37" s="8"/>
    </row>
    <row r="38" spans="1:7" ht="122.25" customHeight="1">
      <c r="A38" s="114" t="s">
        <v>138</v>
      </c>
      <c r="B38" s="115"/>
      <c r="C38" s="116" t="s">
        <v>156</v>
      </c>
      <c r="D38" s="117"/>
      <c r="E38" s="117"/>
      <c r="F38" s="117"/>
      <c r="G38" s="118"/>
    </row>
    <row r="39" spans="1:7" ht="12.75" customHeight="1">
      <c r="A39" s="119"/>
      <c r="B39" s="120"/>
      <c r="C39" s="116"/>
      <c r="D39" s="117"/>
      <c r="E39" s="117"/>
      <c r="F39" s="117"/>
      <c r="G39" s="118"/>
    </row>
    <row r="40" spans="1:7" ht="12.75" customHeight="1">
      <c r="A40" s="121" t="s">
        <v>140</v>
      </c>
      <c r="B40" s="121"/>
      <c r="C40" s="116"/>
      <c r="D40" s="117"/>
      <c r="E40" s="117"/>
      <c r="F40" s="117"/>
      <c r="G40" s="118"/>
    </row>
    <row r="41" spans="1:7" ht="12.75">
      <c r="A41" s="50" t="s">
        <v>141</v>
      </c>
      <c r="B41" s="50"/>
      <c r="C41" s="122">
        <v>4.5</v>
      </c>
      <c r="D41" s="123"/>
      <c r="E41" s="124"/>
      <c r="F41" s="124"/>
      <c r="G41" s="125"/>
    </row>
    <row r="42" spans="1:7" ht="12.75">
      <c r="A42" s="9"/>
      <c r="B42" s="126"/>
      <c r="C42" s="127"/>
      <c r="D42" s="123"/>
      <c r="E42" s="124"/>
      <c r="F42" s="124"/>
      <c r="G42" s="125"/>
    </row>
    <row r="43" spans="1:7" ht="12.75">
      <c r="A43" s="9"/>
      <c r="B43" s="126"/>
      <c r="C43" s="127"/>
      <c r="D43" s="123"/>
      <c r="E43" s="124"/>
      <c r="F43" s="124"/>
      <c r="G43" s="125"/>
    </row>
    <row r="44" spans="1:7" ht="12.75">
      <c r="A44" s="9"/>
      <c r="B44" s="128"/>
      <c r="C44" s="127"/>
      <c r="D44" s="123"/>
      <c r="E44" s="124"/>
      <c r="F44" s="124"/>
      <c r="G44" s="125"/>
    </row>
    <row r="45" spans="1:7" ht="13.5">
      <c r="A45" s="9"/>
      <c r="B45" s="126"/>
      <c r="C45" s="127"/>
      <c r="D45" s="123"/>
      <c r="E45" s="124"/>
      <c r="F45" s="124"/>
      <c r="G45" s="125"/>
    </row>
    <row r="46" spans="1:7" ht="15.75" customHeight="1">
      <c r="A46" s="129"/>
      <c r="B46" s="130" t="s">
        <v>142</v>
      </c>
      <c r="C46" s="131"/>
      <c r="D46" s="131"/>
      <c r="E46" s="132"/>
      <c r="F46" s="133">
        <f>(((C15*C17*C19)/(1-(C27+C41/100)))-1)</f>
        <v>0.2474238963320421</v>
      </c>
      <c r="G46" s="134">
        <f>(((G27*G29*G31)/(1-G39))-1)*100</f>
        <v>-100</v>
      </c>
    </row>
    <row r="47" spans="1:7" ht="13.5" customHeight="1">
      <c r="A47" s="135"/>
      <c r="B47" s="136"/>
      <c r="C47" s="136"/>
      <c r="D47" s="136"/>
      <c r="E47" s="136"/>
      <c r="F47" s="137"/>
      <c r="G47" s="138"/>
    </row>
    <row r="48" spans="1:7" ht="13.5" customHeight="1">
      <c r="A48" s="135"/>
      <c r="B48" s="136"/>
      <c r="C48" s="136"/>
      <c r="D48" s="136"/>
      <c r="E48" s="136"/>
      <c r="F48" s="137"/>
      <c r="G48" s="138"/>
    </row>
    <row r="49" spans="1:7" ht="13.5" customHeight="1">
      <c r="A49" s="135"/>
      <c r="B49" s="136"/>
      <c r="C49" s="136"/>
      <c r="D49" s="136"/>
      <c r="E49" s="136"/>
      <c r="F49" s="137"/>
      <c r="G49" s="138"/>
    </row>
    <row r="50" spans="1:7" ht="13.5" customHeight="1">
      <c r="A50" s="135"/>
      <c r="B50" s="136"/>
      <c r="C50" s="136"/>
      <c r="D50" s="136"/>
      <c r="E50" s="136"/>
      <c r="F50" s="137"/>
      <c r="G50" s="138"/>
    </row>
    <row r="51" spans="1:7" ht="12.75">
      <c r="A51" s="4"/>
      <c r="B51" s="7"/>
      <c r="C51" s="5" t="s">
        <v>157</v>
      </c>
      <c r="D51" s="5"/>
      <c r="E51" s="5"/>
      <c r="F51" s="5"/>
      <c r="G51" s="139"/>
    </row>
    <row r="52" spans="1:7" ht="12.75">
      <c r="A52" s="4"/>
      <c r="B52" s="7"/>
      <c r="C52" s="5"/>
      <c r="D52" s="5"/>
      <c r="E52" s="5"/>
      <c r="F52" s="5"/>
      <c r="G52" s="139"/>
    </row>
    <row r="53" spans="1:7" ht="12.75">
      <c r="A53" s="4"/>
      <c r="B53" s="7"/>
      <c r="C53" s="5"/>
      <c r="D53" s="5"/>
      <c r="E53" s="5"/>
      <c r="F53" s="5"/>
      <c r="G53" s="139"/>
    </row>
    <row r="54" spans="1:7" ht="12.75">
      <c r="A54" s="4"/>
      <c r="B54" s="7"/>
      <c r="C54" s="5"/>
      <c r="D54" s="5"/>
      <c r="E54" s="5"/>
      <c r="F54" s="5"/>
      <c r="G54" s="139"/>
    </row>
    <row r="55" spans="1:7" ht="12.75">
      <c r="A55" s="4"/>
      <c r="B55" s="7"/>
      <c r="C55" s="7"/>
      <c r="D55" s="7"/>
      <c r="E55" s="7"/>
      <c r="F55" s="7"/>
      <c r="G55" s="8"/>
    </row>
    <row r="56" spans="1:7" ht="12.75">
      <c r="A56" s="4"/>
      <c r="B56" s="7"/>
      <c r="C56" s="7"/>
      <c r="D56" s="7"/>
      <c r="E56" s="7"/>
      <c r="F56" s="7"/>
      <c r="G56" s="8"/>
    </row>
    <row r="57" spans="1:7" ht="12.75" customHeight="1">
      <c r="A57" s="4"/>
      <c r="B57" s="5" t="s">
        <v>158</v>
      </c>
      <c r="C57" s="7"/>
      <c r="D57" s="7"/>
      <c r="E57" s="7"/>
      <c r="F57" s="7"/>
      <c r="G57" s="8"/>
    </row>
    <row r="58" spans="1:7" ht="12.75">
      <c r="A58" s="4"/>
      <c r="B58" s="5" t="s">
        <v>159</v>
      </c>
      <c r="C58" s="7"/>
      <c r="D58" s="7"/>
      <c r="E58" s="7"/>
      <c r="F58" s="7"/>
      <c r="G58" s="8"/>
    </row>
    <row r="59" spans="1:7" ht="12.75">
      <c r="A59" s="4"/>
      <c r="B59" s="5"/>
      <c r="C59" s="7"/>
      <c r="D59" s="7"/>
      <c r="E59" s="7"/>
      <c r="F59" s="7"/>
      <c r="G59" s="8"/>
    </row>
    <row r="60" spans="1:7" ht="12.75">
      <c r="A60" s="4"/>
      <c r="B60" s="5"/>
      <c r="C60" s="7"/>
      <c r="D60" s="7"/>
      <c r="E60" s="7"/>
      <c r="F60" s="7"/>
      <c r="G60" s="8"/>
    </row>
    <row r="61" spans="1:7" ht="12.75">
      <c r="A61" s="4"/>
      <c r="B61" s="5"/>
      <c r="C61" s="7"/>
      <c r="D61" s="7"/>
      <c r="E61" s="7"/>
      <c r="F61" s="7"/>
      <c r="G61" s="8"/>
    </row>
    <row r="62" spans="1:7" ht="12.75">
      <c r="A62" s="4"/>
      <c r="B62" s="5"/>
      <c r="C62" s="7"/>
      <c r="D62" s="7"/>
      <c r="E62" s="7"/>
      <c r="F62" s="7"/>
      <c r="G62" s="8"/>
    </row>
    <row r="63" spans="1:7" ht="12.75">
      <c r="A63" s="4"/>
      <c r="B63" s="5"/>
      <c r="C63" s="7"/>
      <c r="D63" s="7"/>
      <c r="E63" s="7"/>
      <c r="F63" s="7"/>
      <c r="G63" s="8"/>
    </row>
    <row r="64" spans="1:7" ht="12.75">
      <c r="A64" s="140" t="s">
        <v>146</v>
      </c>
      <c r="B64" s="141"/>
      <c r="C64" s="141"/>
      <c r="D64" s="141"/>
      <c r="E64" s="141"/>
      <c r="F64" s="141"/>
      <c r="G64" s="142"/>
    </row>
    <row r="65" spans="1:7" ht="12.75">
      <c r="A65" s="148"/>
      <c r="B65" s="149"/>
      <c r="C65" s="149"/>
      <c r="D65" s="149"/>
      <c r="E65" s="149"/>
      <c r="F65" s="149"/>
      <c r="G65" s="150"/>
    </row>
    <row r="66" spans="1:7" ht="27" customHeight="1">
      <c r="A66" s="151"/>
      <c r="B66" s="152"/>
      <c r="C66" s="152"/>
      <c r="D66" s="152"/>
      <c r="E66" s="152"/>
      <c r="F66" s="152"/>
      <c r="G66" s="153"/>
    </row>
  </sheetData>
  <sheetProtection password="E9AE" sheet="1"/>
  <mergeCells count="28">
    <mergeCell ref="A6:D6"/>
    <mergeCell ref="A7:D7"/>
    <mergeCell ref="E8:G8"/>
    <mergeCell ref="A10:B10"/>
    <mergeCell ref="A15:B15"/>
    <mergeCell ref="N15:P15"/>
    <mergeCell ref="A17:B17"/>
    <mergeCell ref="A19:B19"/>
    <mergeCell ref="A20:B20"/>
    <mergeCell ref="E23:G23"/>
    <mergeCell ref="E24:G24"/>
    <mergeCell ref="A25:B25"/>
    <mergeCell ref="E26:G26"/>
    <mergeCell ref="A27:B27"/>
    <mergeCell ref="A31:B31"/>
    <mergeCell ref="A32:B32"/>
    <mergeCell ref="A35:B35"/>
    <mergeCell ref="A36:B36"/>
    <mergeCell ref="A37:B37"/>
    <mergeCell ref="A38:B38"/>
    <mergeCell ref="C38:G38"/>
    <mergeCell ref="A40:B40"/>
    <mergeCell ref="A41:B41"/>
    <mergeCell ref="B46:E46"/>
    <mergeCell ref="F46:G46"/>
    <mergeCell ref="C51:G51"/>
    <mergeCell ref="A64:G66"/>
    <mergeCell ref="E6:G7"/>
  </mergeCells>
  <conditionalFormatting sqref="D16">
    <cfRule type="cellIs" priority="15" dxfId="0" operator="notBetween" stopIfTrue="1">
      <formula>#REF!</formula>
      <formula>#REF!</formula>
    </cfRule>
    <cfRule type="cellIs" priority="16" dxfId="1" operator="between" stopIfTrue="1">
      <formula>#REF!</formula>
      <formula>#REF!</formula>
    </cfRule>
  </conditionalFormatting>
  <conditionalFormatting sqref="D18">
    <cfRule type="cellIs" priority="23" dxfId="0" operator="notBetween" stopIfTrue="1">
      <formula>#REF!</formula>
      <formula>H14</formula>
    </cfRule>
    <cfRule type="cellIs" priority="24" dxfId="1" operator="between" stopIfTrue="1">
      <formula>#REF!</formula>
      <formula>H14</formula>
    </cfRule>
  </conditionalFormatting>
  <conditionalFormatting sqref="C31">
    <cfRule type="cellIs" priority="8" dxfId="2" operator="notBetween" stopIfTrue="1">
      <formula>$G$31</formula>
      <formula>$H$31</formula>
    </cfRule>
  </conditionalFormatting>
  <conditionalFormatting sqref="E36:F36">
    <cfRule type="cellIs" priority="5" dxfId="0" operator="notBetween" stopIfTrue="1">
      <formula>H35</formula>
      <formula>G36</formula>
    </cfRule>
    <cfRule type="cellIs" priority="6" dxfId="1" operator="between" stopIfTrue="1">
      <formula>H35</formula>
      <formula>G36</formula>
    </cfRule>
  </conditionalFormatting>
  <conditionalFormatting sqref="C26 C20 C16 C11:C13 C18">
    <cfRule type="cellIs" priority="1" dxfId="0" operator="notBetween" stopIfTrue="1">
      <formula>E11</formula>
      <formula>G11</formula>
    </cfRule>
    <cfRule type="cellIs" priority="2" dxfId="1" operator="between" stopIfTrue="1">
      <formula>E11</formula>
      <formula>G11</formula>
    </cfRule>
  </conditionalFormatting>
  <conditionalFormatting sqref="D26 D17 D19:D20 D11:D13 D15">
    <cfRule type="cellIs" priority="3" dxfId="0" operator="notBetween" stopIfTrue="1">
      <formula>#REF!</formula>
      <formula>H11</formula>
    </cfRule>
    <cfRule type="cellIs" priority="4" dxfId="1" operator="between" stopIfTrue="1">
      <formula>#REF!</formula>
      <formula>H11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SheetLayoutView="100" workbookViewId="0" topLeftCell="A1">
      <selection activeCell="C38" sqref="C38:G38"/>
    </sheetView>
  </sheetViews>
  <sheetFormatPr defaultColWidth="9.140625" defaultRowHeight="12.75"/>
  <cols>
    <col min="1" max="1" width="26.57421875" style="0" customWidth="1"/>
    <col min="2" max="2" width="43.140625" style="0" customWidth="1"/>
    <col min="3" max="3" width="9.7109375" style="0" bestFit="1" customWidth="1"/>
    <col min="4" max="4" width="11.28125" style="0" bestFit="1" customWidth="1"/>
    <col min="5" max="5" width="9.8515625" style="0" bestFit="1" customWidth="1"/>
    <col min="6" max="6" width="10.57421875" style="0" customWidth="1"/>
    <col min="7" max="7" width="9.421875" style="0" customWidth="1"/>
    <col min="8" max="8" width="6.00390625" style="0" customWidth="1"/>
    <col min="9" max="11" width="9.140625" style="0" hidden="1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4"/>
      <c r="B2" s="5" t="s">
        <v>160</v>
      </c>
      <c r="C2" s="6" t="s">
        <v>161</v>
      </c>
      <c r="D2" s="7"/>
      <c r="E2" s="7"/>
      <c r="F2" s="7"/>
      <c r="G2" s="8"/>
    </row>
    <row r="3" spans="1:7" ht="12.75">
      <c r="A3" s="4"/>
      <c r="B3" s="5" t="s">
        <v>162</v>
      </c>
      <c r="C3" s="7"/>
      <c r="D3" s="7"/>
      <c r="E3" s="7"/>
      <c r="F3" s="7"/>
      <c r="G3" s="8"/>
    </row>
    <row r="4" spans="1:7" ht="12.75">
      <c r="A4" s="9"/>
      <c r="B4" s="10"/>
      <c r="C4" s="11"/>
      <c r="D4" s="11"/>
      <c r="E4" s="12"/>
      <c r="F4" s="12"/>
      <c r="G4" s="13"/>
    </row>
    <row r="5" spans="1:7" ht="12.75">
      <c r="A5" s="14"/>
      <c r="B5" s="15"/>
      <c r="C5" s="16"/>
      <c r="D5" s="16"/>
      <c r="E5" s="17"/>
      <c r="F5" s="17"/>
      <c r="G5" s="18"/>
    </row>
    <row r="6" spans="1:7" ht="12.75">
      <c r="A6" s="19" t="s">
        <v>163</v>
      </c>
      <c r="B6" s="20"/>
      <c r="C6" s="20"/>
      <c r="D6" s="21"/>
      <c r="E6" s="22" t="s">
        <v>149</v>
      </c>
      <c r="F6" s="23"/>
      <c r="G6" s="24"/>
    </row>
    <row r="7" spans="1:7" ht="18" customHeight="1">
      <c r="A7" s="25" t="s">
        <v>164</v>
      </c>
      <c r="B7" s="26"/>
      <c r="C7" s="26"/>
      <c r="D7" s="27"/>
      <c r="E7" s="28"/>
      <c r="F7" s="29"/>
      <c r="G7" s="30"/>
    </row>
    <row r="8" spans="1:7" ht="18.75" customHeight="1">
      <c r="A8" s="31" t="s">
        <v>165</v>
      </c>
      <c r="B8" s="32" t="s">
        <v>166</v>
      </c>
      <c r="C8" s="33" t="s">
        <v>167</v>
      </c>
      <c r="D8" s="34"/>
      <c r="E8" s="35" t="s">
        <v>110</v>
      </c>
      <c r="F8" s="36"/>
      <c r="G8" s="37"/>
    </row>
    <row r="9" spans="1:16" ht="15">
      <c r="A9" s="38"/>
      <c r="B9" s="38" t="s">
        <v>111</v>
      </c>
      <c r="C9" s="39"/>
      <c r="D9" s="40"/>
      <c r="E9" s="41" t="s">
        <v>5</v>
      </c>
      <c r="F9" s="42" t="s">
        <v>112</v>
      </c>
      <c r="G9" s="43" t="s">
        <v>7</v>
      </c>
      <c r="M9" s="143"/>
      <c r="N9" s="144"/>
      <c r="O9" s="144"/>
      <c r="P9" s="144"/>
    </row>
    <row r="10" spans="1:16" ht="14.25">
      <c r="A10" s="44" t="s">
        <v>113</v>
      </c>
      <c r="B10" s="44"/>
      <c r="C10" s="45" t="s">
        <v>114</v>
      </c>
      <c r="D10" s="46"/>
      <c r="E10" s="47" t="s">
        <v>114</v>
      </c>
      <c r="F10" s="48"/>
      <c r="G10" s="49" t="s">
        <v>114</v>
      </c>
      <c r="M10" s="145"/>
      <c r="N10" s="146"/>
      <c r="O10" s="146"/>
      <c r="P10" s="146"/>
    </row>
    <row r="11" spans="1:16" ht="14.25">
      <c r="A11" s="50">
        <v>1</v>
      </c>
      <c r="B11" s="51" t="s">
        <v>115</v>
      </c>
      <c r="C11" s="52">
        <v>0.3</v>
      </c>
      <c r="D11" s="53"/>
      <c r="E11" s="54">
        <v>0.3</v>
      </c>
      <c r="F11" s="55">
        <v>0.48</v>
      </c>
      <c r="G11" s="56">
        <v>0.82</v>
      </c>
      <c r="M11" s="145"/>
      <c r="N11" s="146"/>
      <c r="O11" s="146"/>
      <c r="P11" s="146"/>
    </row>
    <row r="12" spans="1:16" ht="14.25">
      <c r="A12" s="50">
        <v>2</v>
      </c>
      <c r="B12" s="51" t="s">
        <v>116</v>
      </c>
      <c r="C12" s="52">
        <v>0.56</v>
      </c>
      <c r="D12" s="53"/>
      <c r="E12" s="54">
        <v>0.56</v>
      </c>
      <c r="F12" s="55">
        <v>0.85</v>
      </c>
      <c r="G12" s="56">
        <v>0.89</v>
      </c>
      <c r="M12" s="145"/>
      <c r="N12" s="146"/>
      <c r="O12" s="146"/>
      <c r="P12" s="146"/>
    </row>
    <row r="13" spans="1:16" ht="12" customHeight="1">
      <c r="A13" s="50">
        <v>3</v>
      </c>
      <c r="B13" s="51" t="s">
        <v>117</v>
      </c>
      <c r="C13" s="52">
        <v>1.5</v>
      </c>
      <c r="D13" s="53"/>
      <c r="E13" s="54">
        <v>1.5</v>
      </c>
      <c r="F13" s="55">
        <v>3.45</v>
      </c>
      <c r="G13" s="56">
        <v>4.49</v>
      </c>
      <c r="M13" s="145"/>
      <c r="N13" s="146"/>
      <c r="O13" s="146"/>
      <c r="P13" s="146"/>
    </row>
    <row r="14" spans="1:16" ht="14.25">
      <c r="A14" s="4"/>
      <c r="B14" s="7"/>
      <c r="C14" s="7"/>
      <c r="D14" s="7"/>
      <c r="E14" s="7"/>
      <c r="F14" s="7"/>
      <c r="G14" s="8"/>
      <c r="M14" s="145"/>
      <c r="N14" s="146"/>
      <c r="O14" s="146"/>
      <c r="P14" s="146"/>
    </row>
    <row r="15" spans="1:16" ht="14.25">
      <c r="A15" s="57" t="s">
        <v>118</v>
      </c>
      <c r="B15" s="57"/>
      <c r="C15" s="58">
        <f>(1+(C11+C12+C13)/100)</f>
        <v>1.0236</v>
      </c>
      <c r="D15" s="59"/>
      <c r="E15" s="60"/>
      <c r="F15" s="61"/>
      <c r="G15" s="62"/>
      <c r="M15" s="145"/>
      <c r="N15" s="144"/>
      <c r="O15" s="144"/>
      <c r="P15" s="144"/>
    </row>
    <row r="16" spans="1:7" ht="12.75">
      <c r="A16" s="50">
        <v>4</v>
      </c>
      <c r="B16" s="51" t="s">
        <v>119</v>
      </c>
      <c r="C16" s="52">
        <v>0.85</v>
      </c>
      <c r="D16" s="53"/>
      <c r="E16" s="54">
        <v>0.85</v>
      </c>
      <c r="F16" s="55">
        <v>0.85</v>
      </c>
      <c r="G16" s="56">
        <v>1.11</v>
      </c>
    </row>
    <row r="17" spans="1:7" ht="15" customHeight="1">
      <c r="A17" s="63" t="s">
        <v>120</v>
      </c>
      <c r="B17" s="64"/>
      <c r="C17" s="58">
        <f>1+((C16)/100)</f>
        <v>1.0085</v>
      </c>
      <c r="D17" s="59"/>
      <c r="E17" s="60"/>
      <c r="F17" s="61"/>
      <c r="G17" s="62"/>
    </row>
    <row r="18" spans="1:7" ht="12.75">
      <c r="A18" s="50">
        <v>5</v>
      </c>
      <c r="B18" s="51" t="s">
        <v>121</v>
      </c>
      <c r="C18" s="52">
        <v>3.5</v>
      </c>
      <c r="D18" s="53"/>
      <c r="E18" s="54">
        <v>3.5</v>
      </c>
      <c r="F18" s="55">
        <v>5.11</v>
      </c>
      <c r="G18" s="56">
        <v>6.22</v>
      </c>
    </row>
    <row r="19" spans="1:7" ht="12.75">
      <c r="A19" s="63" t="s">
        <v>122</v>
      </c>
      <c r="B19" s="64"/>
      <c r="C19" s="58">
        <f>1+(C18/100)</f>
        <v>1.035</v>
      </c>
      <c r="D19" s="59"/>
      <c r="E19" s="60"/>
      <c r="F19" s="61"/>
      <c r="G19" s="62"/>
    </row>
    <row r="20" spans="1:7" ht="12.75">
      <c r="A20" s="44" t="s">
        <v>123</v>
      </c>
      <c r="B20" s="44"/>
      <c r="C20" s="65"/>
      <c r="D20" s="59"/>
      <c r="E20" s="60"/>
      <c r="F20" s="61"/>
      <c r="G20" s="62"/>
    </row>
    <row r="21" spans="1:7" ht="12.75">
      <c r="A21" s="50">
        <v>6</v>
      </c>
      <c r="B21" s="66" t="s">
        <v>124</v>
      </c>
      <c r="C21" s="67">
        <v>3</v>
      </c>
      <c r="D21" s="68"/>
      <c r="E21" s="54">
        <v>3</v>
      </c>
      <c r="F21" s="55">
        <v>3</v>
      </c>
      <c r="G21" s="56">
        <v>3</v>
      </c>
    </row>
    <row r="22" spans="1:7" ht="16.5" customHeight="1">
      <c r="A22" s="50">
        <v>7</v>
      </c>
      <c r="B22" s="66" t="s">
        <v>125</v>
      </c>
      <c r="C22" s="67">
        <v>0.65</v>
      </c>
      <c r="D22" s="68"/>
      <c r="E22" s="54">
        <v>0.65</v>
      </c>
      <c r="F22" s="55">
        <v>0.65</v>
      </c>
      <c r="G22" s="56">
        <v>0.65</v>
      </c>
    </row>
    <row r="23" spans="1:7" ht="12.75">
      <c r="A23" s="50">
        <v>8</v>
      </c>
      <c r="B23" s="66" t="s">
        <v>126</v>
      </c>
      <c r="C23" s="69"/>
      <c r="D23" s="70"/>
      <c r="E23" s="54" t="s">
        <v>127</v>
      </c>
      <c r="F23" s="55"/>
      <c r="G23" s="56"/>
    </row>
    <row r="24" spans="1:7" ht="12.75">
      <c r="A24" s="50">
        <v>9</v>
      </c>
      <c r="B24" s="66" t="s">
        <v>128</v>
      </c>
      <c r="C24" s="69"/>
      <c r="D24" s="70"/>
      <c r="E24" s="54" t="s">
        <v>127</v>
      </c>
      <c r="F24" s="55"/>
      <c r="G24" s="56"/>
    </row>
    <row r="25" spans="1:7" ht="12.75">
      <c r="A25" s="44" t="s">
        <v>129</v>
      </c>
      <c r="B25" s="44"/>
      <c r="C25" s="69"/>
      <c r="D25" s="70"/>
      <c r="E25" s="54"/>
      <c r="F25" s="55"/>
      <c r="G25" s="56"/>
    </row>
    <row r="26" spans="1:7" ht="12.75">
      <c r="A26" s="50">
        <v>10</v>
      </c>
      <c r="B26" s="66" t="s">
        <v>130</v>
      </c>
      <c r="C26" s="52">
        <v>2</v>
      </c>
      <c r="D26" s="53"/>
      <c r="E26" s="71" t="s">
        <v>154</v>
      </c>
      <c r="F26" s="48"/>
      <c r="G26" s="72"/>
    </row>
    <row r="27" spans="1:7" ht="12.75">
      <c r="A27" s="57" t="s">
        <v>131</v>
      </c>
      <c r="B27" s="57"/>
      <c r="C27" s="73">
        <f>(C21+C22+C26)/100</f>
        <v>0.0565</v>
      </c>
      <c r="D27" s="46"/>
      <c r="E27" s="54"/>
      <c r="F27" s="55"/>
      <c r="G27" s="56"/>
    </row>
    <row r="28" spans="1:7" ht="13.5">
      <c r="A28" s="74"/>
      <c r="B28" s="74"/>
      <c r="C28" s="75"/>
      <c r="D28" s="76"/>
      <c r="E28" s="77"/>
      <c r="F28" s="78"/>
      <c r="G28" s="79"/>
    </row>
    <row r="29" spans="1:16" ht="15">
      <c r="A29" s="80"/>
      <c r="B29" s="81"/>
      <c r="C29" s="82"/>
      <c r="D29" s="83" t="s">
        <v>132</v>
      </c>
      <c r="E29" s="84">
        <v>11.1</v>
      </c>
      <c r="F29" s="85">
        <v>14.02</v>
      </c>
      <c r="G29" s="85">
        <v>16.8</v>
      </c>
      <c r="N29" s="146"/>
      <c r="O29" s="146"/>
      <c r="P29" s="146"/>
    </row>
    <row r="30" spans="1:16" ht="15">
      <c r="A30" s="80"/>
      <c r="B30" s="81"/>
      <c r="C30" s="86"/>
      <c r="D30" s="87"/>
      <c r="E30" s="88"/>
      <c r="F30" s="88"/>
      <c r="G30" s="89"/>
      <c r="N30" s="146"/>
      <c r="O30" s="146"/>
      <c r="P30" s="146"/>
    </row>
    <row r="31" spans="1:11" ht="13.5" customHeight="1">
      <c r="A31" s="90" t="s">
        <v>155</v>
      </c>
      <c r="B31" s="91"/>
      <c r="C31" s="92">
        <f>TRUNC((((C15*C17*C19)/(1-C27))-1)*100,2)</f>
        <v>13.24</v>
      </c>
      <c r="D31" s="93"/>
      <c r="E31" s="94">
        <v>11.1</v>
      </c>
      <c r="F31" s="94">
        <v>14.02</v>
      </c>
      <c r="G31" s="95">
        <v>16.8</v>
      </c>
      <c r="I31" s="102">
        <v>22.95</v>
      </c>
      <c r="J31" s="94"/>
      <c r="K31" s="147">
        <v>27.71</v>
      </c>
    </row>
    <row r="32" spans="1:7" ht="12.75" customHeight="1">
      <c r="A32" s="96">
        <f>IF(AND(C31&gt;=E31,C31&lt;=G31),,"ATENÇÃO: Verificar limites dos itens componentes do BDI")</f>
        <v>0</v>
      </c>
      <c r="B32" s="97"/>
      <c r="C32" s="98"/>
      <c r="D32" s="98"/>
      <c r="E32" s="98"/>
      <c r="F32" s="98"/>
      <c r="G32" s="99"/>
    </row>
    <row r="33" spans="1:7" ht="12.75" customHeight="1" hidden="1">
      <c r="A33" s="100"/>
      <c r="B33" s="101"/>
      <c r="C33" s="98"/>
      <c r="D33" s="98"/>
      <c r="E33" s="102">
        <v>22.95</v>
      </c>
      <c r="F33" s="94"/>
      <c r="G33" s="103">
        <v>27.71</v>
      </c>
    </row>
    <row r="34" spans="1:7" ht="14.25" customHeight="1">
      <c r="A34" s="104"/>
      <c r="B34" s="105"/>
      <c r="C34" s="98"/>
      <c r="D34" s="98"/>
      <c r="E34" s="98"/>
      <c r="F34" s="98"/>
      <c r="G34" s="99"/>
    </row>
    <row r="35" spans="1:7" ht="12.75">
      <c r="A35" s="106" t="s">
        <v>134</v>
      </c>
      <c r="B35" s="107"/>
      <c r="C35" s="11"/>
      <c r="D35" s="12" t="s">
        <v>135</v>
      </c>
      <c r="E35" s="7"/>
      <c r="F35" s="7"/>
      <c r="G35" s="13"/>
    </row>
    <row r="36" spans="1:7" ht="12.75">
      <c r="A36" s="108" t="s">
        <v>136</v>
      </c>
      <c r="B36" s="109"/>
      <c r="C36" s="11"/>
      <c r="D36" s="11"/>
      <c r="E36" s="110"/>
      <c r="F36" s="110"/>
      <c r="G36" s="111"/>
    </row>
    <row r="37" spans="1:7" ht="12.75">
      <c r="A37" s="112" t="s">
        <v>137</v>
      </c>
      <c r="B37" s="113"/>
      <c r="C37" s="7"/>
      <c r="D37" s="7"/>
      <c r="E37" s="7"/>
      <c r="F37" s="7"/>
      <c r="G37" s="8"/>
    </row>
    <row r="38" spans="1:7" ht="122.25" customHeight="1">
      <c r="A38" s="114" t="s">
        <v>138</v>
      </c>
      <c r="B38" s="115"/>
      <c r="C38" s="116" t="s">
        <v>156</v>
      </c>
      <c r="D38" s="117"/>
      <c r="E38" s="117"/>
      <c r="F38" s="117"/>
      <c r="G38" s="118"/>
    </row>
    <row r="39" spans="1:7" ht="12.75" customHeight="1">
      <c r="A39" s="119"/>
      <c r="B39" s="120"/>
      <c r="C39" s="116"/>
      <c r="D39" s="117"/>
      <c r="E39" s="117"/>
      <c r="F39" s="117"/>
      <c r="G39" s="118"/>
    </row>
    <row r="40" spans="1:7" ht="12.75" customHeight="1">
      <c r="A40" s="121" t="s">
        <v>140</v>
      </c>
      <c r="B40" s="121"/>
      <c r="C40" s="116"/>
      <c r="D40" s="117"/>
      <c r="E40" s="117"/>
      <c r="F40" s="117"/>
      <c r="G40" s="118"/>
    </row>
    <row r="41" spans="1:7" ht="12.75">
      <c r="A41" s="50" t="s">
        <v>141</v>
      </c>
      <c r="B41" s="50"/>
      <c r="C41" s="122">
        <v>2</v>
      </c>
      <c r="D41" s="123"/>
      <c r="E41" s="124"/>
      <c r="F41" s="124"/>
      <c r="G41" s="125"/>
    </row>
    <row r="42" spans="1:7" ht="12.75">
      <c r="A42" s="9"/>
      <c r="B42" s="126"/>
      <c r="C42" s="127"/>
      <c r="D42" s="123"/>
      <c r="E42" s="124"/>
      <c r="F42" s="124"/>
      <c r="G42" s="125"/>
    </row>
    <row r="43" spans="1:7" ht="12.75">
      <c r="A43" s="9"/>
      <c r="B43" s="126"/>
      <c r="C43" s="127"/>
      <c r="D43" s="123"/>
      <c r="E43" s="124"/>
      <c r="F43" s="124"/>
      <c r="G43" s="125"/>
    </row>
    <row r="44" spans="1:7" ht="12.75">
      <c r="A44" s="9"/>
      <c r="B44" s="128"/>
      <c r="C44" s="127"/>
      <c r="D44" s="123"/>
      <c r="E44" s="124"/>
      <c r="F44" s="124"/>
      <c r="G44" s="125"/>
    </row>
    <row r="45" spans="1:7" ht="13.5">
      <c r="A45" s="9"/>
      <c r="B45" s="126"/>
      <c r="C45" s="127"/>
      <c r="D45" s="123"/>
      <c r="E45" s="124"/>
      <c r="F45" s="124"/>
      <c r="G45" s="125"/>
    </row>
    <row r="46" spans="1:7" ht="15.75" customHeight="1">
      <c r="A46" s="129"/>
      <c r="B46" s="130" t="s">
        <v>142</v>
      </c>
      <c r="C46" s="131"/>
      <c r="D46" s="131"/>
      <c r="E46" s="132"/>
      <c r="F46" s="133">
        <f>(((C15*C17*C19)/(1-(C27+C41/100)))-1)</f>
        <v>0.15693678505684905</v>
      </c>
      <c r="G46" s="134">
        <f>(((G27*G29*G31)/(1-G39))-1)*100</f>
        <v>-100</v>
      </c>
    </row>
    <row r="47" spans="1:7" ht="13.5" customHeight="1">
      <c r="A47" s="135"/>
      <c r="B47" s="136"/>
      <c r="C47" s="136"/>
      <c r="D47" s="136"/>
      <c r="E47" s="136"/>
      <c r="F47" s="137"/>
      <c r="G47" s="138"/>
    </row>
    <row r="48" spans="1:7" ht="13.5" customHeight="1">
      <c r="A48" s="135"/>
      <c r="B48" s="136"/>
      <c r="C48" s="136"/>
      <c r="D48" s="136"/>
      <c r="E48" s="136"/>
      <c r="F48" s="137"/>
      <c r="G48" s="138"/>
    </row>
    <row r="49" spans="1:7" ht="13.5" customHeight="1">
      <c r="A49" s="135"/>
      <c r="B49" s="136"/>
      <c r="C49" s="136"/>
      <c r="D49" s="136"/>
      <c r="E49" s="136"/>
      <c r="F49" s="137"/>
      <c r="G49" s="138"/>
    </row>
    <row r="50" spans="1:7" ht="13.5" customHeight="1">
      <c r="A50" s="135"/>
      <c r="B50" s="136"/>
      <c r="C50" s="136"/>
      <c r="D50" s="136"/>
      <c r="E50" s="136"/>
      <c r="F50" s="137"/>
      <c r="G50" s="138"/>
    </row>
    <row r="51" spans="1:7" ht="12.75">
      <c r="A51" s="4"/>
      <c r="B51" s="7"/>
      <c r="C51" s="5" t="s">
        <v>168</v>
      </c>
      <c r="D51" s="5"/>
      <c r="E51" s="5"/>
      <c r="F51" s="5"/>
      <c r="G51" s="139"/>
    </row>
    <row r="52" spans="1:7" ht="12.75">
      <c r="A52" s="4"/>
      <c r="B52" s="7"/>
      <c r="C52" s="5"/>
      <c r="D52" s="5"/>
      <c r="E52" s="5"/>
      <c r="F52" s="5"/>
      <c r="G52" s="139"/>
    </row>
    <row r="53" spans="1:7" ht="12.75">
      <c r="A53" s="4"/>
      <c r="B53" s="7"/>
      <c r="C53" s="5"/>
      <c r="D53" s="5"/>
      <c r="E53" s="5"/>
      <c r="F53" s="5"/>
      <c r="G53" s="139"/>
    </row>
    <row r="54" spans="1:7" ht="12.75">
      <c r="A54" s="4"/>
      <c r="B54" s="7"/>
      <c r="C54" s="5"/>
      <c r="D54" s="5"/>
      <c r="E54" s="5"/>
      <c r="F54" s="5"/>
      <c r="G54" s="139"/>
    </row>
    <row r="55" spans="1:7" ht="12.75">
      <c r="A55" s="4"/>
      <c r="B55" s="7"/>
      <c r="C55" s="7"/>
      <c r="D55" s="7"/>
      <c r="E55" s="7"/>
      <c r="F55" s="7"/>
      <c r="G55" s="8"/>
    </row>
    <row r="56" spans="1:7" ht="12.75">
      <c r="A56" s="4"/>
      <c r="B56" s="7"/>
      <c r="C56" s="7"/>
      <c r="D56" s="7"/>
      <c r="E56" s="7"/>
      <c r="F56" s="7"/>
      <c r="G56" s="8"/>
    </row>
    <row r="57" spans="1:7" ht="12.75" customHeight="1">
      <c r="A57" s="4"/>
      <c r="B57" s="5" t="s">
        <v>169</v>
      </c>
      <c r="C57" s="7"/>
      <c r="D57" s="7"/>
      <c r="E57" s="7"/>
      <c r="F57" s="7"/>
      <c r="G57" s="8"/>
    </row>
    <row r="58" spans="1:7" ht="12.75">
      <c r="A58" s="4"/>
      <c r="B58" s="5" t="s">
        <v>170</v>
      </c>
      <c r="C58" s="7"/>
      <c r="D58" s="7"/>
      <c r="E58" s="7"/>
      <c r="F58" s="7"/>
      <c r="G58" s="8"/>
    </row>
    <row r="59" spans="1:7" ht="12.75">
      <c r="A59" s="4"/>
      <c r="B59" s="5"/>
      <c r="C59" s="7"/>
      <c r="D59" s="7"/>
      <c r="E59" s="7"/>
      <c r="F59" s="7"/>
      <c r="G59" s="8"/>
    </row>
    <row r="60" spans="1:7" ht="12.75">
      <c r="A60" s="4"/>
      <c r="B60" s="5"/>
      <c r="C60" s="7"/>
      <c r="D60" s="7"/>
      <c r="E60" s="7"/>
      <c r="F60" s="7"/>
      <c r="G60" s="8"/>
    </row>
    <row r="61" spans="1:7" ht="12.75">
      <c r="A61" s="4"/>
      <c r="B61" s="5"/>
      <c r="C61" s="7"/>
      <c r="D61" s="7"/>
      <c r="E61" s="7"/>
      <c r="F61" s="7"/>
      <c r="G61" s="8"/>
    </row>
    <row r="62" spans="1:7" ht="12.75">
      <c r="A62" s="4"/>
      <c r="B62" s="5"/>
      <c r="C62" s="7"/>
      <c r="D62" s="7"/>
      <c r="E62" s="7"/>
      <c r="F62" s="7"/>
      <c r="G62" s="8"/>
    </row>
    <row r="63" spans="1:7" ht="12.75">
      <c r="A63" s="4"/>
      <c r="B63" s="5"/>
      <c r="C63" s="7"/>
      <c r="D63" s="7"/>
      <c r="E63" s="7"/>
      <c r="F63" s="7"/>
      <c r="G63" s="8"/>
    </row>
    <row r="64" spans="1:7" ht="12.75">
      <c r="A64" s="140" t="s">
        <v>146</v>
      </c>
      <c r="B64" s="141"/>
      <c r="C64" s="141"/>
      <c r="D64" s="141"/>
      <c r="E64" s="141"/>
      <c r="F64" s="141"/>
      <c r="G64" s="142"/>
    </row>
    <row r="65" spans="1:7" ht="12.75">
      <c r="A65" s="148"/>
      <c r="B65" s="149"/>
      <c r="C65" s="149"/>
      <c r="D65" s="149"/>
      <c r="E65" s="149"/>
      <c r="F65" s="149"/>
      <c r="G65" s="150"/>
    </row>
    <row r="66" spans="1:7" ht="27" customHeight="1">
      <c r="A66" s="151"/>
      <c r="B66" s="152"/>
      <c r="C66" s="152"/>
      <c r="D66" s="152"/>
      <c r="E66" s="152"/>
      <c r="F66" s="152"/>
      <c r="G66" s="153"/>
    </row>
  </sheetData>
  <sheetProtection password="E9AE" sheet="1"/>
  <mergeCells count="28">
    <mergeCell ref="A6:D6"/>
    <mergeCell ref="A7:D7"/>
    <mergeCell ref="E8:G8"/>
    <mergeCell ref="A10:B10"/>
    <mergeCell ref="A15:B15"/>
    <mergeCell ref="N15:P15"/>
    <mergeCell ref="A17:B17"/>
    <mergeCell ref="A19:B19"/>
    <mergeCell ref="A20:B20"/>
    <mergeCell ref="E23:G23"/>
    <mergeCell ref="E24:G24"/>
    <mergeCell ref="A25:B25"/>
    <mergeCell ref="E26:G26"/>
    <mergeCell ref="A27:B27"/>
    <mergeCell ref="A31:B31"/>
    <mergeCell ref="A32:B32"/>
    <mergeCell ref="A35:B35"/>
    <mergeCell ref="A36:B36"/>
    <mergeCell ref="A37:B37"/>
    <mergeCell ref="A38:B38"/>
    <mergeCell ref="C38:G38"/>
    <mergeCell ref="A40:B40"/>
    <mergeCell ref="A41:B41"/>
    <mergeCell ref="B46:E46"/>
    <mergeCell ref="F46:G46"/>
    <mergeCell ref="C51:G51"/>
    <mergeCell ref="A64:G66"/>
    <mergeCell ref="E6:G7"/>
  </mergeCells>
  <conditionalFormatting sqref="D16">
    <cfRule type="cellIs" priority="15" dxfId="0" operator="notBetween" stopIfTrue="1">
      <formula>#REF!</formula>
      <formula>#REF!</formula>
    </cfRule>
    <cfRule type="cellIs" priority="16" dxfId="1" operator="between" stopIfTrue="1">
      <formula>#REF!</formula>
      <formula>#REF!</formula>
    </cfRule>
  </conditionalFormatting>
  <conditionalFormatting sqref="D18">
    <cfRule type="cellIs" priority="23" dxfId="0" operator="notBetween" stopIfTrue="1">
      <formula>#REF!</formula>
      <formula>H14</formula>
    </cfRule>
    <cfRule type="cellIs" priority="24" dxfId="1" operator="between" stopIfTrue="1">
      <formula>#REF!</formula>
      <formula>H14</formula>
    </cfRule>
  </conditionalFormatting>
  <conditionalFormatting sqref="C31">
    <cfRule type="cellIs" priority="8" dxfId="2" operator="notBetween" stopIfTrue="1">
      <formula>$G$31</formula>
      <formula>$H$31</formula>
    </cfRule>
  </conditionalFormatting>
  <conditionalFormatting sqref="E36:F36">
    <cfRule type="cellIs" priority="5" dxfId="0" operator="notBetween" stopIfTrue="1">
      <formula>H35</formula>
      <formula>G36</formula>
    </cfRule>
    <cfRule type="cellIs" priority="6" dxfId="1" operator="between" stopIfTrue="1">
      <formula>H35</formula>
      <formula>G36</formula>
    </cfRule>
  </conditionalFormatting>
  <conditionalFormatting sqref="C26 C20 C16 C11:C13 C18">
    <cfRule type="cellIs" priority="1" dxfId="0" operator="notBetween" stopIfTrue="1">
      <formula>E11</formula>
      <formula>G11</formula>
    </cfRule>
    <cfRule type="cellIs" priority="2" dxfId="1" operator="between" stopIfTrue="1">
      <formula>E11</formula>
      <formula>G11</formula>
    </cfRule>
  </conditionalFormatting>
  <conditionalFormatting sqref="D26 D17 D19:D20 D11:D13 D15">
    <cfRule type="cellIs" priority="3" dxfId="0" operator="notBetween" stopIfTrue="1">
      <formula>#REF!</formula>
      <formula>H11</formula>
    </cfRule>
    <cfRule type="cellIs" priority="4" dxfId="1" operator="between" stopIfTrue="1">
      <formula>#REF!</formula>
      <formula>H11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Ricardo</cp:lastModifiedBy>
  <cp:lastPrinted>2016-10-26T15:32:14Z</cp:lastPrinted>
  <dcterms:created xsi:type="dcterms:W3CDTF">2014-02-14T16:40:10Z</dcterms:created>
  <dcterms:modified xsi:type="dcterms:W3CDTF">2020-06-29T18:40:28Z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1033-11.2.0.9431</vt:lpwstr>
  </property>
</Properties>
</file>